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firstSheet="1" activeTab="1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Světlá 4.tur." sheetId="5" r:id="rId5"/>
    <sheet name="Humpolec 5.tur." sheetId="6" r:id="rId6"/>
    <sheet name="Náměšť 6tur." sheetId="7" r:id="rId7"/>
    <sheet name="Žďár 7tur." sheetId="8" r:id="rId8"/>
    <sheet name="Jihlava 8.tur." sheetId="9" r:id="rId9"/>
    <sheet name="H.Brod9.tur." sheetId="10" r:id="rId10"/>
    <sheet name="pomocná data" sheetId="11" r:id="rId11"/>
    <sheet name="turnaje-tisk" sheetId="12" r:id="rId12"/>
    <sheet name="tisk-kat." sheetId="13" r:id="rId13"/>
  </sheets>
  <definedNames/>
  <calcPr fullCalcOnLoad="1"/>
</workbook>
</file>

<file path=xl/sharedStrings.xml><?xml version="1.0" encoding="utf-8"?>
<sst xmlns="http://schemas.openxmlformats.org/spreadsheetml/2006/main" count="7263" uniqueCount="1065">
  <si>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</si>
  <si>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</si>
  <si>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</si>
  <si>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</si>
  <si>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</si>
  <si>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</si>
  <si>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</si>
  <si>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</si>
  <si>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</si>
  <si>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</si>
  <si>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</si>
  <si>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</si>
  <si>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</si>
  <si>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</si>
  <si>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</si>
  <si>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</si>
  <si>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</si>
  <si>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</si>
  <si>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</si>
  <si>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</si>
  <si>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</si>
  <si>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</si>
  <si>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</si>
  <si>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</si>
  <si>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</si>
  <si>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</si>
  <si>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</si>
  <si>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</si>
  <si>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</si>
  <si>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</si>
  <si>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</si>
  <si>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</si>
  <si>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</si>
  <si>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</si>
  <si>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</si>
  <si>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</si>
  <si>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</si>
  <si>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</si>
  <si>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</si>
  <si>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</si>
  <si>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</si>
  <si>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ZŠ Hálkova</t>
  </si>
  <si>
    <t>Havlíčkův Brod</t>
  </si>
  <si>
    <t>Humpolec</t>
  </si>
  <si>
    <t>Nové Veselí</t>
  </si>
  <si>
    <t>Halouzka Ladislav</t>
  </si>
  <si>
    <t>Pelhřimov</t>
  </si>
  <si>
    <t>Žďár n.S.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</si>
  <si>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</si>
  <si>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</si>
  <si>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</si>
  <si>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</si>
  <si>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</si>
  <si>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</si>
  <si>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</si>
  <si>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</si>
  <si>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</si>
  <si>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</si>
  <si>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</si>
  <si>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</si>
  <si>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</si>
  <si>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</si>
  <si>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</si>
  <si>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</si>
  <si>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</si>
  <si>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</si>
  <si>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</si>
  <si>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</si>
  <si>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</si>
  <si>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Pelhřimovský turnaj mládeže</t>
  </si>
  <si>
    <t>6</t>
  </si>
  <si>
    <t>DDM OPEN 2008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</si>
  <si>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</si>
  <si>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</si>
  <si>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</si>
  <si>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</si>
  <si>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</si>
  <si>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</si>
  <si>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</si>
  <si>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</si>
  <si>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</si>
  <si>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</si>
  <si>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</si>
  <si>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</si>
  <si>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</si>
  <si>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</si>
  <si>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</si>
  <si>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</si>
  <si>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</si>
  <si>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</si>
  <si>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</si>
  <si>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</si>
  <si>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</si>
  <si>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Klub</t>
  </si>
  <si>
    <t/>
  </si>
  <si>
    <t>Tj Jiskra Humpolec</t>
  </si>
  <si>
    <t>celkem 90 hráčů</t>
  </si>
  <si>
    <t>TJ Žďár</t>
  </si>
  <si>
    <t>max.5 tur.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</si>
  <si>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</si>
  <si>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</si>
  <si>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</si>
  <si>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</si>
  <si>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</si>
  <si>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</si>
  <si>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</si>
  <si>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Píbil Tomáš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</si>
  <si>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</si>
  <si>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</si>
  <si>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</si>
  <si>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</si>
  <si>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</si>
  <si>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</si>
  <si>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</si>
  <si>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</si>
  <si>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</si>
  <si>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</si>
  <si>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</si>
  <si>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</si>
  <si>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</si>
  <si>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</si>
  <si>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</si>
  <si>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</si>
  <si>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</si>
  <si>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</si>
  <si>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</si>
  <si>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</si>
  <si>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</si>
  <si>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</si>
  <si>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</si>
  <si>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</si>
  <si>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</si>
  <si>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</si>
  <si>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</si>
  <si>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</si>
  <si>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</si>
  <si>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</si>
  <si>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</si>
  <si>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</si>
  <si>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</si>
  <si>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</si>
  <si>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</si>
  <si>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</si>
  <si>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</si>
  <si>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</si>
  <si>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</si>
  <si>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</si>
  <si>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</si>
  <si>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</si>
  <si>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</si>
  <si>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</si>
  <si>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</si>
  <si>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</si>
  <si>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</si>
  <si>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</si>
  <si>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</si>
  <si>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</si>
  <si>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</si>
  <si>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</si>
  <si>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</si>
  <si>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</si>
  <si>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</si>
  <si>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</si>
  <si>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</si>
  <si>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</si>
  <si>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</si>
  <si>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</si>
  <si>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</si>
  <si>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</si>
  <si>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</si>
  <si>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</si>
  <si>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</si>
  <si>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</si>
  <si>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</si>
  <si>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</si>
  <si>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</si>
  <si>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</si>
  <si>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</si>
  <si>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</si>
  <si>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</si>
  <si>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</si>
  <si>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</si>
  <si>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</si>
  <si>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</si>
  <si>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</si>
  <si>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13</t>
  </si>
  <si>
    <t>14</t>
  </si>
  <si>
    <t>Pořadí</t>
  </si>
  <si>
    <t>57.</t>
  </si>
  <si>
    <t>11</t>
  </si>
  <si>
    <t>12</t>
  </si>
  <si>
    <t>16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</si>
  <si>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</si>
  <si>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</si>
  <si>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</si>
  <si>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</si>
  <si>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</si>
  <si>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</si>
  <si>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</si>
  <si>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</si>
  <si>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</si>
  <si>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</si>
  <si>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</si>
  <si>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</si>
  <si>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</si>
  <si>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</si>
  <si>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</si>
  <si>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</si>
  <si>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</si>
  <si>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</si>
  <si>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</si>
  <si>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</si>
  <si>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</si>
  <si>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</si>
  <si>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</si>
  <si>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19</t>
  </si>
  <si>
    <t>20</t>
  </si>
  <si>
    <t>21</t>
  </si>
  <si>
    <t>22</t>
  </si>
  <si>
    <t>23</t>
  </si>
  <si>
    <t>26</t>
  </si>
  <si>
    <t>27</t>
  </si>
  <si>
    <t>35</t>
  </si>
  <si>
    <t>36</t>
  </si>
  <si>
    <t>37</t>
  </si>
  <si>
    <t>38</t>
  </si>
  <si>
    <t>39</t>
  </si>
  <si>
    <t>45</t>
  </si>
  <si>
    <t>46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</si>
  <si>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</si>
  <si>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</si>
  <si>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</si>
  <si>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</si>
  <si>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</si>
  <si>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</si>
  <si>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</si>
  <si>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</si>
  <si>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</si>
  <si>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Humpolecký turnaj mládeže</t>
  </si>
  <si>
    <t>vict</t>
  </si>
  <si>
    <t>Vyhnálek Jan</t>
  </si>
  <si>
    <t>Zhorný Jakub</t>
  </si>
  <si>
    <t>Houdková Barbora</t>
  </si>
  <si>
    <t>Vic</t>
  </si>
  <si>
    <t>Michálková Viktorie Nela</t>
  </si>
  <si>
    <t>S-B</t>
  </si>
  <si>
    <t>Malec Patrik</t>
  </si>
  <si>
    <t>Rabens Samuel</t>
  </si>
  <si>
    <t>Pavelka Daniel</t>
  </si>
  <si>
    <t>Novotný Filip</t>
  </si>
  <si>
    <t>v rapid šachu mládeže do 16 let</t>
  </si>
  <si>
    <t>Vict</t>
  </si>
  <si>
    <t>Dejmal Ondřej</t>
  </si>
  <si>
    <t>Kopecký Tomáš</t>
  </si>
  <si>
    <t>Klabeneš Petr</t>
  </si>
  <si>
    <t>Chovan Matouš</t>
  </si>
  <si>
    <t>Světlá n.Sáz.</t>
  </si>
  <si>
    <t>4. turnaj Ligy Vysočiny 2012/13</t>
  </si>
  <si>
    <t>Liga Vysociny mladeze 2012-2013, 8. turnaj - Jihlava</t>
  </si>
  <si>
    <t>Velká cena Havlíčkova Brodu 2013</t>
  </si>
  <si>
    <t>TB1</t>
  </si>
  <si>
    <t>TB2</t>
  </si>
  <si>
    <t xml:space="preserve">Skořepa Jakub </t>
  </si>
  <si>
    <t xml:space="preserve">Skořepa Tomáš </t>
  </si>
  <si>
    <t xml:space="preserve">Růžička Josef </t>
  </si>
  <si>
    <t>TJ Sokol Moravské Budějovice</t>
  </si>
  <si>
    <t xml:space="preserve">Krč Michal </t>
  </si>
  <si>
    <t xml:space="preserve">Brož Petr </t>
  </si>
  <si>
    <t>Zš Nuselská Havlíčkův Brod</t>
  </si>
  <si>
    <t xml:space="preserve">Kříž Vojtěch </t>
  </si>
  <si>
    <t xml:space="preserve">Ptáček Jan </t>
  </si>
  <si>
    <t xml:space="preserve">Pibil Tomáš </t>
  </si>
  <si>
    <t xml:space="preserve">Sukaný Adam </t>
  </si>
  <si>
    <t>Šk Caissa Třebíč</t>
  </si>
  <si>
    <t xml:space="preserve">Kokrda Stanislav </t>
  </si>
  <si>
    <t xml:space="preserve">Štůla Petr </t>
  </si>
  <si>
    <t xml:space="preserve">Klubal Jiří </t>
  </si>
  <si>
    <t xml:space="preserve">Stanovský Arnold </t>
  </si>
  <si>
    <t xml:space="preserve">Kvášová Radka </t>
  </si>
  <si>
    <t xml:space="preserve">Odvárka Ladislav </t>
  </si>
  <si>
    <t xml:space="preserve">Zach Vojtěch </t>
  </si>
  <si>
    <t xml:space="preserve">Zhorný Jakub </t>
  </si>
  <si>
    <t xml:space="preserve">Odvárka Roman </t>
  </si>
  <si>
    <t xml:space="preserve">Fousek Jan </t>
  </si>
  <si>
    <t>Šsk Aktive Žďár Nad Sázavou</t>
  </si>
  <si>
    <t xml:space="preserve">Halouzka Ladislav </t>
  </si>
  <si>
    <t xml:space="preserve">Martínek Erik </t>
  </si>
  <si>
    <t xml:space="preserve">Vácha Aleš </t>
  </si>
  <si>
    <t xml:space="preserve">Satrapa Jakub </t>
  </si>
  <si>
    <t xml:space="preserve">Dejmal Ondřej </t>
  </si>
  <si>
    <t>Šk Sklo-Bohemia Světlá N.Sáz.</t>
  </si>
  <si>
    <t xml:space="preserve">Lukeš Zdeněk </t>
  </si>
  <si>
    <t xml:space="preserve">Příhoda Petr </t>
  </si>
  <si>
    <t xml:space="preserve">Klabeneš Petr </t>
  </si>
  <si>
    <t>Tj Chs Chotěboř</t>
  </si>
  <si>
    <t xml:space="preserve">Chovan Matouš </t>
  </si>
  <si>
    <t>Az Centrum Havlíčkův Brod</t>
  </si>
  <si>
    <t xml:space="preserve">Rosecký Patrik </t>
  </si>
  <si>
    <t xml:space="preserve">Petr Martin </t>
  </si>
  <si>
    <t>Zš Želiv</t>
  </si>
  <si>
    <t xml:space="preserve">Kasáček Štěpán </t>
  </si>
  <si>
    <t xml:space="preserve">Mittner Viktor </t>
  </si>
  <si>
    <t xml:space="preserve">Fousek Martin </t>
  </si>
  <si>
    <t xml:space="preserve">Krob Jakub </t>
  </si>
  <si>
    <t xml:space="preserve">Dejmek Tomáš </t>
  </si>
  <si>
    <t>Zš Otokara Březiny Jihlava</t>
  </si>
  <si>
    <t xml:space="preserve">Nezveda David </t>
  </si>
  <si>
    <t xml:space="preserve">Cupl Vítězslav </t>
  </si>
  <si>
    <t xml:space="preserve">Berky Daniel </t>
  </si>
  <si>
    <t xml:space="preserve">Vyhnálek Jan </t>
  </si>
  <si>
    <t xml:space="preserve">Muzikář Jan </t>
  </si>
  <si>
    <t xml:space="preserve">Kalina Dan </t>
  </si>
  <si>
    <t xml:space="preserve">Šálek Ondřej </t>
  </si>
  <si>
    <t xml:space="preserve">Galovič Ondřej </t>
  </si>
  <si>
    <t xml:space="preserve">Juránek Martin </t>
  </si>
  <si>
    <t xml:space="preserve">Pavelka Daniel </t>
  </si>
  <si>
    <t xml:space="preserve">Skořepa David </t>
  </si>
  <si>
    <t xml:space="preserve">Weselý Lukáš </t>
  </si>
  <si>
    <t xml:space="preserve">Pařízek Jan </t>
  </si>
  <si>
    <t xml:space="preserve">Polák Tomáš </t>
  </si>
  <si>
    <t xml:space="preserve">Petrovič Michal </t>
  </si>
  <si>
    <t xml:space="preserve">Škaryd Tomáš </t>
  </si>
  <si>
    <t xml:space="preserve">Kaňka Lukáš </t>
  </si>
  <si>
    <t xml:space="preserve">Seidl Ondřej </t>
  </si>
  <si>
    <t xml:space="preserve">Vorel Jan </t>
  </si>
  <si>
    <t xml:space="preserve">Halama Jakub </t>
  </si>
  <si>
    <t xml:space="preserve">Zachová Tereza </t>
  </si>
  <si>
    <t xml:space="preserve">Beránek Jáchym </t>
  </si>
  <si>
    <t xml:space="preserve">Novotný Filip </t>
  </si>
  <si>
    <t xml:space="preserve">Čácha Petr </t>
  </si>
  <si>
    <t xml:space="preserve">Mach Radek </t>
  </si>
  <si>
    <t xml:space="preserve">Černý Vojtěch </t>
  </si>
  <si>
    <t xml:space="preserve">Šabacký Jan </t>
  </si>
  <si>
    <t xml:space="preserve">Malec Patrik </t>
  </si>
  <si>
    <t xml:space="preserve">Jun Rudolf </t>
  </si>
  <si>
    <t xml:space="preserve">Krtek Daniel </t>
  </si>
  <si>
    <t xml:space="preserve">Volaninová Šárka </t>
  </si>
  <si>
    <t xml:space="preserve">Houdková Barbora </t>
  </si>
  <si>
    <t>Základní Škola Nové Veselí</t>
  </si>
  <si>
    <t xml:space="preserve">Kvapil David </t>
  </si>
  <si>
    <t>ZŠ Osvobození Pelehřimov</t>
  </si>
  <si>
    <t xml:space="preserve">Hromádková Michaela </t>
  </si>
  <si>
    <t xml:space="preserve">Jurman Jiří </t>
  </si>
  <si>
    <t xml:space="preserve">Vencálek Libor </t>
  </si>
  <si>
    <t xml:space="preserve">Beránek Vít </t>
  </si>
  <si>
    <t xml:space="preserve">Kopecký Tomáš </t>
  </si>
  <si>
    <t xml:space="preserve">Krtek David </t>
  </si>
  <si>
    <t xml:space="preserve">Kučera David </t>
  </si>
  <si>
    <t xml:space="preserve">Rabens Samuel </t>
  </si>
  <si>
    <t xml:space="preserve">Sobotka Adam </t>
  </si>
  <si>
    <t xml:space="preserve">Michálková Viktorie Nela </t>
  </si>
  <si>
    <t xml:space="preserve">Šmídová Markéta </t>
  </si>
  <si>
    <t xml:space="preserve">Vinopal Vít </t>
  </si>
  <si>
    <t xml:space="preserve">Homolková Ivana </t>
  </si>
  <si>
    <t xml:space="preserve">Klofáč Jakub </t>
  </si>
  <si>
    <t>Mamma Centrum Havlíčkův Brod</t>
  </si>
  <si>
    <t xml:space="preserve">Sláma Ondřej </t>
  </si>
  <si>
    <t xml:space="preserve">Machová Šárka </t>
  </si>
  <si>
    <t xml:space="preserve">Bauer Jan </t>
  </si>
  <si>
    <t xml:space="preserve">Muzikářová Magdaléna </t>
  </si>
  <si>
    <t xml:space="preserve">Macas Matěj </t>
  </si>
  <si>
    <t xml:space="preserve">Šmíd Oldřich </t>
  </si>
  <si>
    <t>D10</t>
  </si>
  <si>
    <t>37½</t>
  </si>
  <si>
    <t>25½</t>
  </si>
  <si>
    <t>Šmídová Markéta</t>
  </si>
  <si>
    <t>21½</t>
  </si>
  <si>
    <t>23½</t>
  </si>
  <si>
    <t>Muzikářová Magdaléna</t>
  </si>
  <si>
    <t>1½</t>
  </si>
  <si>
    <t>3½</t>
  </si>
  <si>
    <t>30½</t>
  </si>
  <si>
    <t>35½</t>
  </si>
  <si>
    <t>40½</t>
  </si>
  <si>
    <t>29½</t>
  </si>
  <si>
    <t>38½</t>
  </si>
  <si>
    <t>Homolková Ivana</t>
  </si>
  <si>
    <t>2½</t>
  </si>
  <si>
    <t>32½</t>
  </si>
  <si>
    <t>36½</t>
  </si>
  <si>
    <t>46½</t>
  </si>
  <si>
    <t>4½</t>
  </si>
  <si>
    <t>33½</t>
  </si>
  <si>
    <t>43½</t>
  </si>
  <si>
    <t>45½</t>
  </si>
  <si>
    <t>31½</t>
  </si>
  <si>
    <t>28½</t>
  </si>
  <si>
    <t>Šabacký Jan</t>
  </si>
  <si>
    <t>27½</t>
  </si>
  <si>
    <t>Jun Rudolf</t>
  </si>
  <si>
    <t>42½</t>
  </si>
  <si>
    <t>Vinopal Vít</t>
  </si>
  <si>
    <t>19½</t>
  </si>
  <si>
    <t>Klofáč Jakub</t>
  </si>
  <si>
    <t>Sláma Ondřej</t>
  </si>
  <si>
    <t>17½</t>
  </si>
  <si>
    <t>Bauer Jan</t>
  </si>
  <si>
    <t>Macas Matěj</t>
  </si>
  <si>
    <t>Šmíd Oldřich</t>
  </si>
  <si>
    <t>½</t>
  </si>
  <si>
    <t>48½</t>
  </si>
  <si>
    <t>6½</t>
  </si>
  <si>
    <t>54½</t>
  </si>
  <si>
    <t>44½</t>
  </si>
  <si>
    <t>5½</t>
  </si>
  <si>
    <t>34½</t>
  </si>
  <si>
    <t>39½</t>
  </si>
  <si>
    <t>41½</t>
  </si>
  <si>
    <t>51½</t>
  </si>
  <si>
    <t>Galovič Ondřej</t>
  </si>
  <si>
    <t>Čácha Petr</t>
  </si>
  <si>
    <t>26½</t>
  </si>
  <si>
    <t>52½</t>
  </si>
  <si>
    <t>47½</t>
  </si>
  <si>
    <t>Satrapa Jakub</t>
  </si>
  <si>
    <t>Nezveda David</t>
  </si>
  <si>
    <t>Vorel Jan</t>
  </si>
  <si>
    <t>Kvapil David</t>
  </si>
  <si>
    <t>Beránek Vít</t>
  </si>
  <si>
    <t>55½</t>
  </si>
  <si>
    <t>57</t>
  </si>
  <si>
    <t>7½</t>
  </si>
  <si>
    <t>53½</t>
  </si>
  <si>
    <t>Pibil Tomáš</t>
  </si>
  <si>
    <t>49½</t>
  </si>
  <si>
    <t>Šk Sklo-Bohemia Světlá N.S.</t>
  </si>
  <si>
    <t>Mamma Centrum H. Brod</t>
  </si>
  <si>
    <t>Michálková Viktorie N.</t>
  </si>
  <si>
    <t>Mikulášský turnaj  2012   Žďár nad Sázavou</t>
  </si>
  <si>
    <t>TB3</t>
  </si>
  <si>
    <t>ID č.</t>
  </si>
  <si>
    <t>Tůma Jan</t>
  </si>
  <si>
    <t>Polička</t>
  </si>
  <si>
    <t>7½​</t>
  </si>
  <si>
    <t>42,5</t>
  </si>
  <si>
    <t>42,75</t>
  </si>
  <si>
    <t>Světlá n. Sáz</t>
  </si>
  <si>
    <t>53½​</t>
  </si>
  <si>
    <t>43,0</t>
  </si>
  <si>
    <t>39,50</t>
  </si>
  <si>
    <t>51½​</t>
  </si>
  <si>
    <t>42,0</t>
  </si>
  <si>
    <t>38,00</t>
  </si>
  <si>
    <t>6½​</t>
  </si>
  <si>
    <t>58</t>
  </si>
  <si>
    <t>45,0</t>
  </si>
  <si>
    <t>40,25</t>
  </si>
  <si>
    <t>Jiskra Havl. Brod</t>
  </si>
  <si>
    <t>41,5</t>
  </si>
  <si>
    <t>37,25</t>
  </si>
  <si>
    <t>39,5</t>
  </si>
  <si>
    <t>33,75</t>
  </si>
  <si>
    <t>Moravské Budějovice</t>
  </si>
  <si>
    <t>49½​</t>
  </si>
  <si>
    <t>40,5</t>
  </si>
  <si>
    <t>32,50</t>
  </si>
  <si>
    <t>Active Žďár</t>
  </si>
  <si>
    <t>32,5</t>
  </si>
  <si>
    <t>26,50</t>
  </si>
  <si>
    <t>39,0</t>
  </si>
  <si>
    <t>30,00</t>
  </si>
  <si>
    <t>ZŠ Nuselská Havl. Brod</t>
  </si>
  <si>
    <t>29,50</t>
  </si>
  <si>
    <t>46½​</t>
  </si>
  <si>
    <t>36,0</t>
  </si>
  <si>
    <t>27,50</t>
  </si>
  <si>
    <t>26,00</t>
  </si>
  <si>
    <t>35,0</t>
  </si>
  <si>
    <t>28,50</t>
  </si>
  <si>
    <t>30,5</t>
  </si>
  <si>
    <t>25,00</t>
  </si>
  <si>
    <t>31,0</t>
  </si>
  <si>
    <t>22,50</t>
  </si>
  <si>
    <t>Chotěboř</t>
  </si>
  <si>
    <t>5½​</t>
  </si>
  <si>
    <t>38,5</t>
  </si>
  <si>
    <t>26,75</t>
  </si>
  <si>
    <t>Stanovský  Arnold</t>
  </si>
  <si>
    <t>37,5</t>
  </si>
  <si>
    <t>25,75</t>
  </si>
  <si>
    <t>42½​</t>
  </si>
  <si>
    <t>33,0</t>
  </si>
  <si>
    <t>23,75</t>
  </si>
  <si>
    <t>39½​</t>
  </si>
  <si>
    <t>29,5</t>
  </si>
  <si>
    <t>35,5</t>
  </si>
  <si>
    <t>23,00</t>
  </si>
  <si>
    <t>45½​</t>
  </si>
  <si>
    <t>20,50</t>
  </si>
  <si>
    <t>18,50</t>
  </si>
  <si>
    <t>AZ Centrum Havl.Brod</t>
  </si>
  <si>
    <t>43½​</t>
  </si>
  <si>
    <t>34,0</t>
  </si>
  <si>
    <t>21,50</t>
  </si>
  <si>
    <t>21,00</t>
  </si>
  <si>
    <t>20,00</t>
  </si>
  <si>
    <t>38½​</t>
  </si>
  <si>
    <t>18,75</t>
  </si>
  <si>
    <t>27,5</t>
  </si>
  <si>
    <t>17,00</t>
  </si>
  <si>
    <t>4½​</t>
  </si>
  <si>
    <t>19,25</t>
  </si>
  <si>
    <t>16,75</t>
  </si>
  <si>
    <t>31,5</t>
  </si>
  <si>
    <t>17,50</t>
  </si>
  <si>
    <t>40½​</t>
  </si>
  <si>
    <t>17,25</t>
  </si>
  <si>
    <t>14,50</t>
  </si>
  <si>
    <t>15,75</t>
  </si>
  <si>
    <t>26,0</t>
  </si>
  <si>
    <t>25,5</t>
  </si>
  <si>
    <t>16,25</t>
  </si>
  <si>
    <t>18,00</t>
  </si>
  <si>
    <t>ZŠ Březina</t>
  </si>
  <si>
    <t>13,00</t>
  </si>
  <si>
    <t>37½​</t>
  </si>
  <si>
    <t>30,0</t>
  </si>
  <si>
    <t>11,50</t>
  </si>
  <si>
    <t>Koubek Filip</t>
  </si>
  <si>
    <t>36½​</t>
  </si>
  <si>
    <t>10,50</t>
  </si>
  <si>
    <t>35½​</t>
  </si>
  <si>
    <t>Dušek Daniel</t>
  </si>
  <si>
    <t>34½​</t>
  </si>
  <si>
    <t>10,00</t>
  </si>
  <si>
    <t>33½​</t>
  </si>
  <si>
    <t>26,5</t>
  </si>
  <si>
    <t>3½​</t>
  </si>
  <si>
    <t>17,75</t>
  </si>
  <si>
    <t>Caissa Třebíč</t>
  </si>
  <si>
    <t>14,75</t>
  </si>
  <si>
    <t>28,5</t>
  </si>
  <si>
    <t>12,25</t>
  </si>
  <si>
    <t>Boháč Alex</t>
  </si>
  <si>
    <t>29,0</t>
  </si>
  <si>
    <t>11,00</t>
  </si>
  <si>
    <t>Schonová Nikola</t>
  </si>
  <si>
    <t>ZS Březiny</t>
  </si>
  <si>
    <t>24,0</t>
  </si>
  <si>
    <t>8,00</t>
  </si>
  <si>
    <t>Denk Petr</t>
  </si>
  <si>
    <t>ZŠ Polná</t>
  </si>
  <si>
    <t>21,0</t>
  </si>
  <si>
    <t>6,50</t>
  </si>
  <si>
    <t>41½​</t>
  </si>
  <si>
    <t>13,25</t>
  </si>
  <si>
    <t>7,00</t>
  </si>
  <si>
    <t>Kolátor Vojtěch</t>
  </si>
  <si>
    <t>7,50</t>
  </si>
  <si>
    <t>Pech Michal</t>
  </si>
  <si>
    <t>Spartak Pelhřimov</t>
  </si>
  <si>
    <t>32½​</t>
  </si>
  <si>
    <t>24,5</t>
  </si>
  <si>
    <t>31½​</t>
  </si>
  <si>
    <t>25,0</t>
  </si>
  <si>
    <t>5,50</t>
  </si>
  <si>
    <t>Sarmazyan Artur</t>
  </si>
  <si>
    <t>AZ Centrum Havl. Brod</t>
  </si>
  <si>
    <t>Boháč Chris</t>
  </si>
  <si>
    <t>2½​</t>
  </si>
  <si>
    <t>29½​</t>
  </si>
  <si>
    <t>21,5</t>
  </si>
  <si>
    <t>4,50</t>
  </si>
  <si>
    <t>27½​</t>
  </si>
  <si>
    <t>20,0</t>
  </si>
  <si>
    <t>4,75</t>
  </si>
  <si>
    <t>Šťávová Helena</t>
  </si>
  <si>
    <t>28½​</t>
  </si>
  <si>
    <t>3,00</t>
  </si>
  <si>
    <t>0</t>
  </si>
  <si>
    <t>1½​</t>
  </si>
  <si>
    <t>22,5</t>
  </si>
  <si>
    <t>1,75</t>
  </si>
  <si>
    <t>4,0</t>
  </si>
  <si>
    <t>34,5</t>
  </si>
  <si>
    <t>2,0</t>
  </si>
  <si>
    <t>1,5</t>
  </si>
  <si>
    <t>4,5</t>
  </si>
  <si>
    <t>3,5</t>
  </si>
  <si>
    <t>3,0</t>
  </si>
  <si>
    <t>7,0</t>
  </si>
  <si>
    <t>53,5</t>
  </si>
  <si>
    <t>5,0</t>
  </si>
  <si>
    <t>45,5</t>
  </si>
  <si>
    <t>41,0</t>
  </si>
  <si>
    <t>36,5</t>
  </si>
  <si>
    <t>28,0</t>
  </si>
  <si>
    <t>2,5</t>
  </si>
  <si>
    <t>6,5</t>
  </si>
  <si>
    <t>51,0</t>
  </si>
  <si>
    <t>6,0</t>
  </si>
  <si>
    <t>49,5</t>
  </si>
  <si>
    <t>40,0</t>
  </si>
  <si>
    <t>5,5</t>
  </si>
  <si>
    <t>50,0</t>
  </si>
  <si>
    <t>44,0</t>
  </si>
  <si>
    <t>43,5</t>
  </si>
  <si>
    <t>48,0</t>
  </si>
  <si>
    <t>38,0</t>
  </si>
  <si>
    <t>33,5</t>
  </si>
  <si>
    <t>46,5</t>
  </si>
  <si>
    <t>47,0</t>
  </si>
  <si>
    <t>51,5</t>
  </si>
  <si>
    <t>58,0</t>
  </si>
  <si>
    <t>46,0</t>
  </si>
  <si>
    <t>Štávová Helena</t>
  </si>
  <si>
    <t>TJ Spartak Pelhřimov</t>
  </si>
  <si>
    <t>TJ Sokol Mor. Budějovice</t>
  </si>
  <si>
    <t>Výsledky šachového turnaje O perníkovou chaloupku</t>
  </si>
  <si>
    <t>Kategorie</t>
  </si>
  <si>
    <t>S.Buch.</t>
  </si>
  <si>
    <t>Výhry</t>
  </si>
  <si>
    <t>M. Budějovice</t>
  </si>
  <si>
    <t>21/30,5</t>
  </si>
  <si>
    <t>Světlá n.S.</t>
  </si>
  <si>
    <t>21/28</t>
  </si>
  <si>
    <t>21/29,5</t>
  </si>
  <si>
    <t>21/29</t>
  </si>
  <si>
    <t>DDM NáměšŤ</t>
  </si>
  <si>
    <t>19,5/28</t>
  </si>
  <si>
    <t>19,5/27,5</t>
  </si>
  <si>
    <t>19,5/26,5</t>
  </si>
  <si>
    <t>Mlčoch Albert</t>
  </si>
  <si>
    <t>Brno</t>
  </si>
  <si>
    <t>19/27</t>
  </si>
  <si>
    <t>19/26,5</t>
  </si>
  <si>
    <t>Greger Jiří</t>
  </si>
  <si>
    <t>Jemnice</t>
  </si>
  <si>
    <t>Hruban Oliver</t>
  </si>
  <si>
    <t>Čáslav</t>
  </si>
  <si>
    <t>Želiv</t>
  </si>
  <si>
    <t>Zelený Tomáš</t>
  </si>
  <si>
    <t>Třebíč</t>
  </si>
  <si>
    <t>Brzák Ota</t>
  </si>
  <si>
    <t>Vrba Mikuláš</t>
  </si>
  <si>
    <t>Romanovský Radim</t>
  </si>
  <si>
    <t>Polná</t>
  </si>
  <si>
    <t>Hutárek Jiří</t>
  </si>
  <si>
    <t>Vícenice</t>
  </si>
  <si>
    <t>V Náměšti nad Oslavou 5.1.2013</t>
  </si>
  <si>
    <t>Zpracoval: Petr Krátký</t>
  </si>
  <si>
    <t>Vítězství</t>
  </si>
  <si>
    <t>Filip Vojtěch</t>
  </si>
  <si>
    <t>TJ Spartak Vlašim</t>
  </si>
  <si>
    <t>U16</t>
  </si>
  <si>
    <t>Macháň Jan</t>
  </si>
  <si>
    <t>2222 ŠK Polabiny</t>
  </si>
  <si>
    <t>Vilímová Julie</t>
  </si>
  <si>
    <t>F12</t>
  </si>
  <si>
    <t>20,5</t>
  </si>
  <si>
    <t>Němcová Karin</t>
  </si>
  <si>
    <t>SK OAZA Praha</t>
  </si>
  <si>
    <t>ŠK Světlá n.Sáz.</t>
  </si>
  <si>
    <t>F16</t>
  </si>
  <si>
    <t>Jelínek Michal</t>
  </si>
  <si>
    <t>U14</t>
  </si>
  <si>
    <t>TJ Štefanydes Polička</t>
  </si>
  <si>
    <t>Žejdlík Patrik</t>
  </si>
  <si>
    <t>32,0</t>
  </si>
  <si>
    <t>Ludvík Tomáš</t>
  </si>
  <si>
    <t>U12</t>
  </si>
  <si>
    <t>Vlková Anežka</t>
  </si>
  <si>
    <t>F14</t>
  </si>
  <si>
    <t>27,0</t>
  </si>
  <si>
    <t>19,5</t>
  </si>
  <si>
    <t>TJ Jiskra Havlíčkův Brod</t>
  </si>
  <si>
    <t>19,0</t>
  </si>
  <si>
    <t>18,5</t>
  </si>
  <si>
    <t>Faja Vilém</t>
  </si>
  <si>
    <t>Šachový klub Lokomotiva Brno, o.s.</t>
  </si>
  <si>
    <t>U08</t>
  </si>
  <si>
    <t>18,0</t>
  </si>
  <si>
    <t>Němcová Kamila</t>
  </si>
  <si>
    <t>Volanínová Šárka</t>
  </si>
  <si>
    <t>Vojta Jakub</t>
  </si>
  <si>
    <t>ŠSK Active Žďár nad Sázavou</t>
  </si>
  <si>
    <t>23,0</t>
  </si>
  <si>
    <t>U10</t>
  </si>
  <si>
    <t>TJ CHS Chotěboř</t>
  </si>
  <si>
    <t>Zlámaná Anna</t>
  </si>
  <si>
    <t>Klub šachistů Říčany 1925</t>
  </si>
  <si>
    <t>Ždych Daniel</t>
  </si>
  <si>
    <t>Kůra Filip</t>
  </si>
  <si>
    <t>Žejdlík Erik</t>
  </si>
  <si>
    <t>Zelenka Petr</t>
  </si>
  <si>
    <t>ŠO Hlinsko</t>
  </si>
  <si>
    <t>Gymnázium Humpolec</t>
  </si>
  <si>
    <t>17,5</t>
  </si>
  <si>
    <t>17,0</t>
  </si>
  <si>
    <t>16,0</t>
  </si>
  <si>
    <t>23,5</t>
  </si>
  <si>
    <t>Musil Radim</t>
  </si>
  <si>
    <t>15,0</t>
  </si>
  <si>
    <t>14,0</t>
  </si>
  <si>
    <t>Fikar Roman</t>
  </si>
  <si>
    <t>ZŠ Lípa</t>
  </si>
  <si>
    <t>13,5</t>
  </si>
  <si>
    <t>ZŠ O.Březiny Jihlava</t>
  </si>
  <si>
    <t>11,5</t>
  </si>
  <si>
    <t>22,0</t>
  </si>
  <si>
    <t>ŠK AZ CENTRUM Havlíčkův Brod</t>
  </si>
  <si>
    <t>15,5</t>
  </si>
  <si>
    <t>Hejný Martin</t>
  </si>
  <si>
    <t>Zelenka Adam</t>
  </si>
  <si>
    <t>ZŠ Na Pražské Pelhřimov</t>
  </si>
  <si>
    <t>16,5</t>
  </si>
  <si>
    <t>Hejný Jiří</t>
  </si>
  <si>
    <t>F10</t>
  </si>
  <si>
    <t>Doležalová Josefína</t>
  </si>
  <si>
    <t>14,5</t>
  </si>
  <si>
    <t>Vincenc Tomáš</t>
  </si>
  <si>
    <t>Filip Štěpán</t>
  </si>
  <si>
    <t>13,0</t>
  </si>
  <si>
    <t>Proněk Petr</t>
  </si>
  <si>
    <t>10,5</t>
  </si>
  <si>
    <t>DDM jihlava</t>
  </si>
  <si>
    <t>Chalupa Adam</t>
  </si>
  <si>
    <t>Doležal Adam</t>
  </si>
  <si>
    <t>Vondra Vojtěch</t>
  </si>
  <si>
    <t>12,5</t>
  </si>
  <si>
    <t>Sláma Tomáš</t>
  </si>
  <si>
    <t>Fajová Aneta</t>
  </si>
  <si>
    <t>Šachový klub Lokomotiva Brno</t>
  </si>
  <si>
    <t>Svobodová Martina</t>
  </si>
  <si>
    <t>Přikryl Miloslav</t>
  </si>
  <si>
    <t>1,0</t>
  </si>
  <si>
    <t>Svobodová Tereza</t>
  </si>
  <si>
    <t>F08</t>
  </si>
  <si>
    <t>Janáček Jakub</t>
  </si>
  <si>
    <t>11,0</t>
  </si>
  <si>
    <t>Uher Aleš</t>
  </si>
  <si>
    <t>ŠK AZ CENTRUM H.Brod</t>
  </si>
  <si>
    <t>23 mimo Kraj Vysočina</t>
  </si>
  <si>
    <t>Viť.</t>
  </si>
  <si>
    <t>ŠK AZ CENTRUM H. Brod</t>
  </si>
  <si>
    <t>VII. ročník Humpolecký turnaj mládeže.</t>
  </si>
  <si>
    <t>Pátý ze série turnajů Ligy Vysočiny mládeže.</t>
  </si>
  <si>
    <t>BHs</t>
  </si>
  <si>
    <t>461½</t>
  </si>
  <si>
    <t>456½</t>
  </si>
  <si>
    <t>452</t>
  </si>
  <si>
    <t>440½</t>
  </si>
  <si>
    <t>ŠK Sklo-Bohemia Světlá n.Sáz.</t>
  </si>
  <si>
    <t>432½</t>
  </si>
  <si>
    <t>407</t>
  </si>
  <si>
    <t>430</t>
  </si>
  <si>
    <t>425</t>
  </si>
  <si>
    <t>395</t>
  </si>
  <si>
    <t>Actove Žďár n.S.</t>
  </si>
  <si>
    <t>437½</t>
  </si>
  <si>
    <t>419</t>
  </si>
  <si>
    <t>TJ Spartak  Pelhřimov</t>
  </si>
  <si>
    <t>391</t>
  </si>
  <si>
    <t>394</t>
  </si>
  <si>
    <t>411½</t>
  </si>
  <si>
    <t>423</t>
  </si>
  <si>
    <t>398</t>
  </si>
  <si>
    <t>Beránek David</t>
  </si>
  <si>
    <t>408</t>
  </si>
  <si>
    <t>404</t>
  </si>
  <si>
    <t>387</t>
  </si>
  <si>
    <t>Doležálek Matěj</t>
  </si>
  <si>
    <t>Gymnásium HUmpolec</t>
  </si>
  <si>
    <t>381½</t>
  </si>
  <si>
    <t>Hajčiar Jan</t>
  </si>
  <si>
    <t>359</t>
  </si>
  <si>
    <t>380</t>
  </si>
  <si>
    <t>431</t>
  </si>
  <si>
    <t>Fousek  Jan</t>
  </si>
  <si>
    <t>Active Žďár n.S.</t>
  </si>
  <si>
    <t>412½</t>
  </si>
  <si>
    <t>361½</t>
  </si>
  <si>
    <t>393</t>
  </si>
  <si>
    <t>ZŠ Hradská</t>
  </si>
  <si>
    <t>346½</t>
  </si>
  <si>
    <t>Fousek  Martin</t>
  </si>
  <si>
    <t>376</t>
  </si>
  <si>
    <t>371½</t>
  </si>
  <si>
    <t>Fiala Jan</t>
  </si>
  <si>
    <t>373½</t>
  </si>
  <si>
    <t>Bernad Jakub</t>
  </si>
  <si>
    <t>ŠO Ledeč n.S.</t>
  </si>
  <si>
    <t>340½</t>
  </si>
  <si>
    <t>Beran Šimon</t>
  </si>
  <si>
    <t>24½</t>
  </si>
  <si>
    <t>334</t>
  </si>
  <si>
    <t>Homolková  Ivana</t>
  </si>
  <si>
    <t>AZ Centrum H.Brod</t>
  </si>
  <si>
    <t>371</t>
  </si>
  <si>
    <t>ŠSK Aktive Žďár n.S.</t>
  </si>
  <si>
    <t>355</t>
  </si>
  <si>
    <t>370½</t>
  </si>
  <si>
    <t>342</t>
  </si>
  <si>
    <t>369½</t>
  </si>
  <si>
    <t>Ulrych Tomáš</t>
  </si>
  <si>
    <t>372</t>
  </si>
  <si>
    <t>364</t>
  </si>
  <si>
    <t>368½</t>
  </si>
  <si>
    <t>356</t>
  </si>
  <si>
    <t>Marek Daniel</t>
  </si>
  <si>
    <t>ZŠ Osvobození Pelhřimov</t>
  </si>
  <si>
    <t>ZŠ Krásovy domky Pelhřimov</t>
  </si>
  <si>
    <t>337½</t>
  </si>
  <si>
    <t>357</t>
  </si>
  <si>
    <t>Tomíšek Kuba</t>
  </si>
  <si>
    <t>Šimáček Petr</t>
  </si>
  <si>
    <t>334½</t>
  </si>
  <si>
    <t>ŠSK Active Žďár n.S.</t>
  </si>
  <si>
    <t>333</t>
  </si>
  <si>
    <t>330</t>
  </si>
  <si>
    <t>Zábrana Pavel</t>
  </si>
  <si>
    <t>340</t>
  </si>
  <si>
    <t>Jelínek Martin</t>
  </si>
  <si>
    <t>325</t>
  </si>
  <si>
    <t>331</t>
  </si>
  <si>
    <t>342½</t>
  </si>
  <si>
    <t>Ulrychová Simona</t>
  </si>
  <si>
    <t>285½</t>
  </si>
  <si>
    <t>ZŠ Březiny Jihlava</t>
  </si>
  <si>
    <t>346</t>
  </si>
  <si>
    <t>332</t>
  </si>
  <si>
    <t>330½</t>
  </si>
  <si>
    <t>329</t>
  </si>
  <si>
    <t>Zítková  Andrea</t>
  </si>
  <si>
    <t>ŠKSB Světlá n.S.</t>
  </si>
  <si>
    <t>297½</t>
  </si>
  <si>
    <t>320</t>
  </si>
  <si>
    <t>Svobodová  Martina</t>
  </si>
  <si>
    <t>ZŠ Pelhřimov</t>
  </si>
  <si>
    <t>321½</t>
  </si>
  <si>
    <t>Kaňková Nikola</t>
  </si>
  <si>
    <t>302½</t>
  </si>
  <si>
    <t>ZŠ Pelřimov</t>
  </si>
  <si>
    <t>22½</t>
  </si>
  <si>
    <t>287</t>
  </si>
  <si>
    <t>305</t>
  </si>
  <si>
    <t>Procházka Dominik</t>
  </si>
  <si>
    <t>282½</t>
  </si>
  <si>
    <t>290½</t>
  </si>
  <si>
    <t>Krumplová  Justina</t>
  </si>
  <si>
    <t>279½</t>
  </si>
  <si>
    <t>259½</t>
  </si>
  <si>
    <t>Macasová Tereza</t>
  </si>
  <si>
    <t>18½</t>
  </si>
  <si>
    <t>272</t>
  </si>
  <si>
    <t>SK Slavoj Čáslav</t>
  </si>
  <si>
    <t>8,0</t>
  </si>
  <si>
    <t>7,5</t>
  </si>
  <si>
    <t>Vict.</t>
  </si>
  <si>
    <t>ZŠ Hradská Humpolec</t>
  </si>
  <si>
    <t>Gymnásium Humpolec</t>
  </si>
  <si>
    <t>461,0</t>
  </si>
  <si>
    <t>456,5</t>
  </si>
  <si>
    <t>44,5</t>
  </si>
  <si>
    <t>452,0</t>
  </si>
  <si>
    <t>439,5</t>
  </si>
  <si>
    <t>431,5</t>
  </si>
  <si>
    <t>407,5</t>
  </si>
  <si>
    <t>429,5</t>
  </si>
  <si>
    <t>440,0</t>
  </si>
  <si>
    <t>425,5</t>
  </si>
  <si>
    <t>395,5</t>
  </si>
  <si>
    <t>437,0</t>
  </si>
  <si>
    <t>418,5</t>
  </si>
  <si>
    <t>393,5</t>
  </si>
  <si>
    <t>423,5</t>
  </si>
  <si>
    <t>412,5</t>
  </si>
  <si>
    <t>398,0</t>
  </si>
  <si>
    <t>407,0</t>
  </si>
  <si>
    <t>403,5</t>
  </si>
  <si>
    <t>387,5</t>
  </si>
  <si>
    <t>365,0</t>
  </si>
  <si>
    <t>382,5</t>
  </si>
  <si>
    <t>360,0</t>
  </si>
  <si>
    <t>380,0</t>
  </si>
  <si>
    <t>431,0</t>
  </si>
  <si>
    <t>413,0</t>
  </si>
  <si>
    <t>346,0</t>
  </si>
  <si>
    <t>376,5</t>
  </si>
  <si>
    <t>371,5</t>
  </si>
  <si>
    <t>373,0</t>
  </si>
  <si>
    <t>341,0</t>
  </si>
  <si>
    <t>334,0</t>
  </si>
  <si>
    <t>370,0</t>
  </si>
  <si>
    <t>354,5</t>
  </si>
  <si>
    <t>342,5</t>
  </si>
  <si>
    <t>369,0</t>
  </si>
  <si>
    <t>372,0</t>
  </si>
  <si>
    <t>364,0</t>
  </si>
  <si>
    <t>368,5</t>
  </si>
  <si>
    <t>356,0</t>
  </si>
  <si>
    <t>359,0</t>
  </si>
  <si>
    <t>337,0</t>
  </si>
  <si>
    <t>357,5</t>
  </si>
  <si>
    <t>373,5</t>
  </si>
  <si>
    <t>361,5</t>
  </si>
  <si>
    <t>333,5</t>
  </si>
  <si>
    <t>329,5</t>
  </si>
  <si>
    <t>340,0</t>
  </si>
  <si>
    <t>324,5</t>
  </si>
  <si>
    <t>330,0</t>
  </si>
  <si>
    <t>343,0</t>
  </si>
  <si>
    <t>285,5</t>
  </si>
  <si>
    <t>332,0</t>
  </si>
  <si>
    <t>331,5</t>
  </si>
  <si>
    <t>298,0</t>
  </si>
  <si>
    <t>320,0</t>
  </si>
  <si>
    <t>322,0</t>
  </si>
  <si>
    <t>303,5</t>
  </si>
  <si>
    <t>287,0</t>
  </si>
  <si>
    <t>304,5</t>
  </si>
  <si>
    <t>282,5</t>
  </si>
  <si>
    <t>290,5</t>
  </si>
  <si>
    <t>279,5</t>
  </si>
  <si>
    <t>260,0</t>
  </si>
  <si>
    <t>272,0</t>
  </si>
  <si>
    <t>Změna na základě špatně nahlášeného výsledku Kaňka-Vyhnálek 0,5 ( předtím chybně 1:0)</t>
  </si>
  <si>
    <t>Konečné pořadí - oprava</t>
  </si>
  <si>
    <t>v 9.kole.Barevně označeni hráči, kterých se změna týká.Po opravě se změnilo pomocné hodnocení.</t>
  </si>
  <si>
    <t>Výsledky šachového turnaje O velikonočního beránka</t>
  </si>
  <si>
    <t>Pořadatel: DDM Náměšť nad Oslavou, Nová 535, 675 71    28.3.2013</t>
  </si>
  <si>
    <t>S.Buch./Buch</t>
  </si>
  <si>
    <t>Dumková Daniela</t>
  </si>
  <si>
    <t>Sokol Zastávka</t>
  </si>
  <si>
    <t>D</t>
  </si>
  <si>
    <t>DDM Mor. Bud.</t>
  </si>
  <si>
    <t>ŠSK Active Žďár</t>
  </si>
  <si>
    <t>Světlá n. Sáz.</t>
  </si>
  <si>
    <t>Kureš Michal</t>
  </si>
  <si>
    <t>Lokomotiva Brno</t>
  </si>
  <si>
    <t>Dumek David</t>
  </si>
  <si>
    <t>DDM Náměšť</t>
  </si>
  <si>
    <t>AZ centrum H.Brod</t>
  </si>
  <si>
    <t>Slavoj Čáslav</t>
  </si>
  <si>
    <t>Vémola Štěpán</t>
  </si>
  <si>
    <t>SK Vyškov</t>
  </si>
  <si>
    <t>18/26</t>
  </si>
  <si>
    <t>18/25</t>
  </si>
  <si>
    <t>18/24</t>
  </si>
  <si>
    <t>Vémola Šimon</t>
  </si>
  <si>
    <t>17,5/24,5</t>
  </si>
  <si>
    <t>17,5/24</t>
  </si>
  <si>
    <t>Řezníček Tomáš</t>
  </si>
  <si>
    <t>Volnočasovka V.Mez.</t>
  </si>
  <si>
    <t>Šišma Marek</t>
  </si>
  <si>
    <t>Šťastný Ondřej</t>
  </si>
  <si>
    <t>Mička Filip</t>
  </si>
  <si>
    <t>Moos Lukáš</t>
  </si>
  <si>
    <t>Muzikářová Magdalena</t>
  </si>
  <si>
    <t>Kubala Lukáš</t>
  </si>
  <si>
    <t>Přikryl Miroslav</t>
  </si>
  <si>
    <t>Volnočasovka V.Meziříčí</t>
  </si>
  <si>
    <t>LVM - 7. turnaj - Zdar n.S.</t>
  </si>
  <si>
    <t>Oddíl,ŠK</t>
  </si>
  <si>
    <t xml:space="preserve">FIDE </t>
  </si>
  <si>
    <t>8½​</t>
  </si>
  <si>
    <t>52½​</t>
  </si>
  <si>
    <t>54½​</t>
  </si>
  <si>
    <t>48½​</t>
  </si>
  <si>
    <t>47½​</t>
  </si>
  <si>
    <t>Kovanda Martin</t>
  </si>
  <si>
    <t>TJ Ždár</t>
  </si>
  <si>
    <t>44½​</t>
  </si>
  <si>
    <t>ZŠ Březinova</t>
  </si>
  <si>
    <t>30½​</t>
  </si>
  <si>
    <t>Neuer David</t>
  </si>
  <si>
    <t>ŠK Světlá nad Sázavou</t>
  </si>
  <si>
    <t>Neuer Tomáš</t>
  </si>
  <si>
    <t>Šedý Matěj</t>
  </si>
  <si>
    <t>Svatoň Martin</t>
  </si>
  <si>
    <t>25½​</t>
  </si>
  <si>
    <t>registrace</t>
  </si>
  <si>
    <t>TJ Žďár n.Sáz.</t>
  </si>
  <si>
    <t>ANO</t>
  </si>
  <si>
    <t>NE</t>
  </si>
  <si>
    <t>37,0</t>
  </si>
  <si>
    <t>15</t>
  </si>
  <si>
    <t>12÷13</t>
  </si>
  <si>
    <t>Konečné pořadí po 9 kolech</t>
  </si>
  <si>
    <t>Klub/Místo</t>
  </si>
  <si>
    <t xml:space="preserve">Body </t>
  </si>
  <si>
    <t>PH 1</t>
  </si>
  <si>
    <t>PH 2</t>
  </si>
  <si>
    <t>PH 3</t>
  </si>
  <si>
    <t xml:space="preserve">Suchomelová Simona </t>
  </si>
  <si>
    <t>Sk Sklo-Bohemia Svetla N.Saz.</t>
  </si>
  <si>
    <t xml:space="preserve">Píbil Tomáš </t>
  </si>
  <si>
    <t xml:space="preserve">Straka Jan </t>
  </si>
  <si>
    <t>Active ŠSK Žďár nad Sázavou</t>
  </si>
  <si>
    <t>AZ CENTRUM Havlíčkův Brod</t>
  </si>
  <si>
    <t>Tj Spartak  Pelhrimov</t>
  </si>
  <si>
    <t xml:space="preserve">Beránek David </t>
  </si>
  <si>
    <t>ZŠ O. Březiny Jihlava</t>
  </si>
  <si>
    <t xml:space="preserve">Beran Šimon </t>
  </si>
  <si>
    <t xml:space="preserve">Nosek Libor </t>
  </si>
  <si>
    <t>DDM Telč</t>
  </si>
  <si>
    <t xml:space="preserve">Vincenc Tomáš </t>
  </si>
  <si>
    <t xml:space="preserve">Šťastný Ondřej </t>
  </si>
  <si>
    <t xml:space="preserve">Svoboda David </t>
  </si>
  <si>
    <t>DDM Třebíč</t>
  </si>
  <si>
    <t>Sokol Nove Veseli</t>
  </si>
  <si>
    <t>Sokol Nové Veselí</t>
  </si>
  <si>
    <t xml:space="preserve">Schönová Nikola </t>
  </si>
  <si>
    <t xml:space="preserve">Bernad Jakub </t>
  </si>
  <si>
    <t>SVČ Ledeč nad Sázavou</t>
  </si>
  <si>
    <t xml:space="preserve">Sarmazyan Artur </t>
  </si>
  <si>
    <t xml:space="preserve">Lipš Marek </t>
  </si>
  <si>
    <t xml:space="preserve">Neuer Tomáš </t>
  </si>
  <si>
    <t xml:space="preserve">Neuer David </t>
  </si>
  <si>
    <t xml:space="preserve">Přikryl Miloslav </t>
  </si>
  <si>
    <t xml:space="preserve">Brzák Ota </t>
  </si>
  <si>
    <t xml:space="preserve">Kolátor Vojtěch </t>
  </si>
  <si>
    <t xml:space="preserve">Svobodová Martina </t>
  </si>
  <si>
    <t>ZŠ Pelhřimov Na Pražské</t>
  </si>
  <si>
    <t xml:space="preserve">Duba Erik </t>
  </si>
  <si>
    <t xml:space="preserve">Kopřiva Adam </t>
  </si>
  <si>
    <t>ZŠ Pelhřimov  Krásovy Domky </t>
  </si>
  <si>
    <t xml:space="preserve">Pejcha Ivoš </t>
  </si>
  <si>
    <t xml:space="preserve">Beran Marek </t>
  </si>
  <si>
    <t xml:space="preserve">Kaňková Nikola </t>
  </si>
  <si>
    <t xml:space="preserve">Kaláb Filip </t>
  </si>
  <si>
    <t xml:space="preserve">Spilka Jáchym </t>
  </si>
  <si>
    <t xml:space="preserve">Chalupa Adam </t>
  </si>
  <si>
    <t xml:space="preserve">Jedlovec Jan </t>
  </si>
  <si>
    <t xml:space="preserve">Zítková Andrea </t>
  </si>
  <si>
    <t xml:space="preserve">Šťastný Vojtěch </t>
  </si>
  <si>
    <t xml:space="preserve">Kasalová Nikola </t>
  </si>
  <si>
    <t>ZŠ Pelhřimov  Na Pražské </t>
  </si>
  <si>
    <t xml:space="preserve">Nepraš Daniel </t>
  </si>
  <si>
    <t xml:space="preserve">Šedý Matěj </t>
  </si>
  <si>
    <t xml:space="preserve">Janáček Jakub </t>
  </si>
  <si>
    <t xml:space="preserve">Slapničková Melinda </t>
  </si>
  <si>
    <t>ŠK Sklo-Bohemia Světlá nad S.</t>
  </si>
  <si>
    <t>skupina D10</t>
  </si>
  <si>
    <t>Sk.</t>
  </si>
  <si>
    <t>Zítková Andrea</t>
  </si>
  <si>
    <t>Kasalová Nikola</t>
  </si>
  <si>
    <t>Slapničková Melinda</t>
  </si>
  <si>
    <t>skupina D12</t>
  </si>
  <si>
    <t>Schönová Nikola</t>
  </si>
  <si>
    <t>skupina D14</t>
  </si>
  <si>
    <t>skupina D16</t>
  </si>
  <si>
    <t>skupina H10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</si>
  <si>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</si>
  <si>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</si>
  <si>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</si>
  <si>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</si>
  <si>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</si>
  <si>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</si>
  <si>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</si>
  <si>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</si>
  <si>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</si>
  <si>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</si>
  <si>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0,0</t>
  </si>
  <si>
    <t>skupina H12</t>
  </si>
  <si>
    <t>Nosek Libor</t>
  </si>
  <si>
    <t>skupina H14</t>
  </si>
  <si>
    <t>Svoboda David</t>
  </si>
  <si>
    <t>skupina H16</t>
  </si>
  <si>
    <t>8,5</t>
  </si>
  <si>
    <t>Cel.</t>
  </si>
  <si>
    <t>Výhr.</t>
  </si>
  <si>
    <t>36÷37</t>
  </si>
  <si>
    <t>48÷49</t>
  </si>
  <si>
    <t>50÷51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</si>
</sst>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6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name val="Arial"/>
      <family val="0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4"/>
      <name val="Arial CE"/>
      <family val="2"/>
    </font>
    <font>
      <sz val="4"/>
      <name val="Arial CE"/>
      <family val="2"/>
    </font>
    <font>
      <b/>
      <sz val="10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>
      <alignment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5" fillId="0" borderId="18" xfId="47" applyFont="1" applyFill="1" applyBorder="1" applyAlignment="1">
      <alignment horizontal="center"/>
      <protection/>
    </xf>
    <xf numFmtId="0" fontId="1" fillId="0" borderId="17" xfId="47" applyBorder="1">
      <alignment/>
      <protection/>
    </xf>
    <xf numFmtId="0" fontId="1" fillId="0" borderId="19" xfId="47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8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5" fillId="0" borderId="17" xfId="47" applyFont="1" applyBorder="1" applyAlignment="1">
      <alignment horizontal="center"/>
      <protection/>
    </xf>
    <xf numFmtId="0" fontId="5" fillId="0" borderId="20" xfId="47" applyFont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left" vertical="center"/>
    </xf>
    <xf numFmtId="0" fontId="1" fillId="0" borderId="17" xfId="47" applyFont="1" applyBorder="1" applyAlignment="1">
      <alignment horizontal="center"/>
      <protection/>
    </xf>
    <xf numFmtId="0" fontId="10" fillId="0" borderId="0" xfId="0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9" xfId="0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1" fillId="0" borderId="22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16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6" fillId="0" borderId="24" xfId="0" applyFont="1" applyFill="1" applyBorder="1" applyAlignment="1">
      <alignment horizontal="left" vertical="center"/>
    </xf>
    <xf numFmtId="0" fontId="1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6" fontId="14" fillId="0" borderId="1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9" fillId="0" borderId="17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6" fillId="0" borderId="0" xfId="0" applyFont="1" applyAlignment="1">
      <alignment/>
    </xf>
    <xf numFmtId="0" fontId="4" fillId="0" borderId="17" xfId="47" applyFont="1" applyBorder="1">
      <alignment/>
      <protection/>
    </xf>
    <xf numFmtId="0" fontId="7" fillId="0" borderId="29" xfId="0" applyFont="1" applyBorder="1" applyAlignment="1">
      <alignment horizontal="right" vertical="center"/>
    </xf>
    <xf numFmtId="14" fontId="1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28" xfId="47" applyFont="1" applyBorder="1" applyAlignment="1">
      <alignment horizontal="center"/>
      <protection/>
    </xf>
    <xf numFmtId="0" fontId="7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" fillId="0" borderId="18" xfId="47" applyFont="1" applyFill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49" fontId="1" fillId="0" borderId="17" xfId="47" applyNumberFormat="1" applyFont="1" applyBorder="1" applyAlignment="1">
      <alignment horizontal="right"/>
      <protection/>
    </xf>
    <xf numFmtId="0" fontId="4" fillId="0" borderId="18" xfId="47" applyFont="1" applyBorder="1" applyAlignment="1">
      <alignment horizontal="center"/>
      <protection/>
    </xf>
    <xf numFmtId="0" fontId="7" fillId="0" borderId="27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15" xfId="47" applyFont="1" applyBorder="1" applyAlignment="1">
      <alignment horizontal="center"/>
      <protection/>
    </xf>
    <xf numFmtId="0" fontId="7" fillId="0" borderId="3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9" xfId="0" applyFont="1" applyFill="1" applyBorder="1" applyAlignment="1">
      <alignment horizontal="right" vertical="center"/>
    </xf>
    <xf numFmtId="0" fontId="21" fillId="0" borderId="17" xfId="47" applyFont="1" applyBorder="1" applyAlignment="1">
      <alignment horizontal="left"/>
      <protection/>
    </xf>
    <xf numFmtId="0" fontId="7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right"/>
    </xf>
    <xf numFmtId="16" fontId="0" fillId="0" borderId="17" xfId="0" applyNumberFormat="1" applyBorder="1" applyAlignment="1">
      <alignment horizontal="center"/>
    </xf>
    <xf numFmtId="49" fontId="9" fillId="0" borderId="17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9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4" fillId="0" borderId="39" xfId="47" applyFont="1" applyBorder="1">
      <alignment/>
      <protection/>
    </xf>
    <xf numFmtId="0" fontId="8" fillId="0" borderId="2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2" fillId="0" borderId="17" xfId="47" applyFont="1" applyBorder="1" applyAlignment="1">
      <alignment horizontal="left"/>
      <protection/>
    </xf>
    <xf numFmtId="0" fontId="8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1" fontId="1" fillId="0" borderId="17" xfId="47" applyNumberFormat="1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1" fillId="0" borderId="21" xfId="47" applyBorder="1">
      <alignment/>
      <protection/>
    </xf>
    <xf numFmtId="0" fontId="19" fillId="0" borderId="0" xfId="0" applyFont="1" applyAlignment="1">
      <alignment horizontal="left" vertical="center"/>
    </xf>
    <xf numFmtId="0" fontId="8" fillId="33" borderId="33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40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4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0" borderId="41" xfId="47" applyFont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49" fontId="1" fillId="0" borderId="14" xfId="47" applyNumberFormat="1" applyFont="1" applyBorder="1" applyAlignment="1">
      <alignment horizontal="right"/>
      <protection/>
    </xf>
    <xf numFmtId="1" fontId="1" fillId="0" borderId="19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1" fontId="4" fillId="0" borderId="14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21" fillId="0" borderId="17" xfId="47" applyNumberFormat="1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40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1" fillId="0" borderId="14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33" borderId="33" xfId="0" applyFont="1" applyFill="1" applyBorder="1" applyAlignment="1">
      <alignment horizontal="left" vertical="center"/>
    </xf>
    <xf numFmtId="0" fontId="4" fillId="0" borderId="41" xfId="47" applyFont="1" applyFill="1" applyBorder="1" applyAlignment="1">
      <alignment horizontal="center"/>
      <protection/>
    </xf>
    <xf numFmtId="0" fontId="4" fillId="0" borderId="43" xfId="47" applyFont="1" applyFill="1" applyBorder="1" applyAlignment="1">
      <alignment horizontal="center"/>
      <protection/>
    </xf>
    <xf numFmtId="1" fontId="21" fillId="0" borderId="14" xfId="4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1" fillId="0" borderId="14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22" fillId="0" borderId="17" xfId="0" applyFont="1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10" fillId="0" borderId="11" xfId="47" applyFont="1" applyBorder="1" applyAlignment="1">
      <alignment horizontal="center"/>
      <protection/>
    </xf>
    <xf numFmtId="0" fontId="10" fillId="0" borderId="17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4" fillId="0" borderId="0" xfId="0" applyFont="1" applyAlignment="1">
      <alignment/>
    </xf>
    <xf numFmtId="0" fontId="21" fillId="0" borderId="17" xfId="47" applyFont="1" applyBorder="1" applyAlignment="1">
      <alignment horizontal="center"/>
      <protection/>
    </xf>
    <xf numFmtId="0" fontId="21" fillId="0" borderId="0" xfId="47" applyFont="1" applyBorder="1" applyAlignment="1">
      <alignment horizontal="center"/>
      <protection/>
    </xf>
    <xf numFmtId="0" fontId="21" fillId="0" borderId="11" xfId="47" applyFont="1" applyBorder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1" fontId="1" fillId="0" borderId="18" xfId="47" applyNumberFormat="1" applyFont="1" applyFill="1" applyBorder="1" applyAlignment="1">
      <alignment horizontal="center"/>
      <protection/>
    </xf>
    <xf numFmtId="0" fontId="8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1" fillId="0" borderId="20" xfId="47" applyBorder="1">
      <alignment/>
      <protection/>
    </xf>
    <xf numFmtId="0" fontId="8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7" fillId="0" borderId="42" xfId="0" applyFont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1" fontId="4" fillId="0" borderId="19" xfId="47" applyNumberFormat="1" applyFont="1" applyFill="1" applyBorder="1" applyAlignment="1">
      <alignment horizontal="center"/>
      <protection/>
    </xf>
    <xf numFmtId="1" fontId="12" fillId="0" borderId="17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1" fontId="9" fillId="0" borderId="17" xfId="47" applyNumberFormat="1" applyFont="1" applyFill="1" applyBorder="1" applyAlignment="1">
      <alignment horizontal="center"/>
      <protection/>
    </xf>
    <xf numFmtId="1" fontId="0" fillId="0" borderId="17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8" fillId="33" borderId="4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1" fillId="0" borderId="14" xfId="47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33" xfId="47" applyNumberFormat="1" applyFont="1" applyFill="1" applyBorder="1" applyAlignment="1">
      <alignment horizontal="center"/>
      <protection/>
    </xf>
    <xf numFmtId="1" fontId="4" fillId="0" borderId="33" xfId="47" applyNumberFormat="1" applyFont="1" applyFill="1" applyBorder="1" applyAlignment="1">
      <alignment horizontal="center"/>
      <protection/>
    </xf>
    <xf numFmtId="0" fontId="13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" fillId="0" borderId="14" xfId="47" applyFont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1" fillId="0" borderId="23" xfId="47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1" fillId="0" borderId="21" xfId="47" applyFont="1" applyBorder="1" applyAlignment="1">
      <alignment horizontal="center"/>
      <protection/>
    </xf>
    <xf numFmtId="0" fontId="21" fillId="0" borderId="14" xfId="47" applyFont="1" applyBorder="1" applyAlignment="1">
      <alignment horizontal="center"/>
      <protection/>
    </xf>
    <xf numFmtId="0" fontId="4" fillId="0" borderId="45" xfId="47" applyFont="1" applyFill="1" applyBorder="1" applyAlignment="1">
      <alignment horizontal="center"/>
      <protection/>
    </xf>
    <xf numFmtId="0" fontId="1" fillId="0" borderId="45" xfId="47" applyFont="1" applyFill="1" applyBorder="1" applyAlignment="1">
      <alignment horizontal="center"/>
      <protection/>
    </xf>
    <xf numFmtId="0" fontId="9" fillId="0" borderId="3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24" fillId="35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0" fillId="0" borderId="0" xfId="0" applyAlignment="1">
      <alignment horizontal="right"/>
    </xf>
    <xf numFmtId="0" fontId="20" fillId="0" borderId="4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4" fillId="35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" fillId="0" borderId="39" xfId="47" applyNumberFormat="1" applyFont="1" applyBorder="1" applyAlignment="1">
      <alignment horizontal="right"/>
      <protection/>
    </xf>
    <xf numFmtId="0" fontId="20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 vertical="center"/>
    </xf>
    <xf numFmtId="14" fontId="24" fillId="0" borderId="0" xfId="0" applyNumberFormat="1" applyFont="1" applyAlignment="1">
      <alignment/>
    </xf>
    <xf numFmtId="0" fontId="0" fillId="36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8" fillId="33" borderId="3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37" borderId="19" xfId="0" applyFont="1" applyFill="1" applyBorder="1" applyAlignment="1">
      <alignment horizontal="left" vertical="center"/>
    </xf>
    <xf numFmtId="0" fontId="7" fillId="37" borderId="19" xfId="0" applyFont="1" applyFill="1" applyBorder="1" applyAlignment="1">
      <alignment horizontal="right" vertical="center"/>
    </xf>
    <xf numFmtId="0" fontId="7" fillId="37" borderId="19" xfId="0" applyFont="1" applyFill="1" applyBorder="1" applyAlignment="1">
      <alignment horizontal="center" vertical="center"/>
    </xf>
    <xf numFmtId="1" fontId="25" fillId="0" borderId="14" xfId="47" applyNumberFormat="1" applyFont="1" applyFill="1" applyBorder="1" applyAlignment="1">
      <alignment horizontal="center"/>
      <protection/>
    </xf>
    <xf numFmtId="1" fontId="26" fillId="0" borderId="14" xfId="47" applyNumberFormat="1" applyFont="1" applyFill="1" applyBorder="1" applyAlignment="1">
      <alignment horizontal="center"/>
      <protection/>
    </xf>
    <xf numFmtId="1" fontId="25" fillId="0" borderId="11" xfId="47" applyNumberFormat="1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4" fillId="0" borderId="14" xfId="47" applyNumberFormat="1" applyFont="1" applyFill="1" applyBorder="1" applyAlignment="1">
      <alignment horizontal="center"/>
      <protection/>
    </xf>
    <xf numFmtId="1" fontId="1" fillId="0" borderId="14" xfId="47" applyNumberFormat="1" applyFont="1" applyFill="1" applyBorder="1" applyAlignment="1">
      <alignment horizontal="center"/>
      <protection/>
    </xf>
    <xf numFmtId="0" fontId="1" fillId="0" borderId="48" xfId="47" applyFill="1" applyBorder="1" applyAlignment="1">
      <alignment horizontal="center"/>
      <protection/>
    </xf>
    <xf numFmtId="1" fontId="7" fillId="0" borderId="33" xfId="0" applyNumberFormat="1" applyFont="1" applyBorder="1" applyAlignment="1">
      <alignment horizontal="center" vertical="center"/>
    </xf>
    <xf numFmtId="0" fontId="1" fillId="0" borderId="49" xfId="47" applyFill="1" applyBorder="1" applyAlignment="1">
      <alignment horizontal="center"/>
      <protection/>
    </xf>
    <xf numFmtId="1" fontId="7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1" fontId="7" fillId="0" borderId="36" xfId="0" applyNumberFormat="1" applyFont="1" applyBorder="1" applyAlignment="1">
      <alignment horizontal="center" vertical="center"/>
    </xf>
    <xf numFmtId="1" fontId="26" fillId="0" borderId="17" xfId="47" applyNumberFormat="1" applyFont="1" applyFill="1" applyBorder="1" applyAlignment="1">
      <alignment horizontal="center"/>
      <protection/>
    </xf>
    <xf numFmtId="1" fontId="26" fillId="0" borderId="18" xfId="47" applyNumberFormat="1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4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1" fontId="26" fillId="0" borderId="19" xfId="47" applyNumberFormat="1" applyFont="1" applyFill="1" applyBorder="1" applyAlignment="1">
      <alignment horizontal="center"/>
      <protection/>
    </xf>
    <xf numFmtId="0" fontId="13" fillId="0" borderId="14" xfId="0" applyFont="1" applyFill="1" applyBorder="1" applyAlignment="1">
      <alignment horizontal="center" vertical="center"/>
    </xf>
    <xf numFmtId="0" fontId="1" fillId="0" borderId="17" xfId="47" applyFont="1" applyBorder="1">
      <alignment/>
      <protection/>
    </xf>
    <xf numFmtId="1" fontId="26" fillId="0" borderId="36" xfId="47" applyNumberFormat="1" applyFont="1" applyFill="1" applyBorder="1" applyAlignment="1">
      <alignment horizontal="center"/>
      <protection/>
    </xf>
    <xf numFmtId="1" fontId="26" fillId="0" borderId="34" xfId="47" applyNumberFormat="1" applyFont="1" applyFill="1" applyBorder="1" applyAlignment="1">
      <alignment horizontal="center"/>
      <protection/>
    </xf>
    <xf numFmtId="0" fontId="8" fillId="0" borderId="36" xfId="0" applyFont="1" applyFill="1" applyBorder="1" applyAlignment="1">
      <alignment horizontal="center" vertical="center"/>
    </xf>
    <xf numFmtId="1" fontId="26" fillId="0" borderId="29" xfId="47" applyNumberFormat="1" applyFont="1" applyFill="1" applyBorder="1" applyAlignment="1">
      <alignment horizontal="center"/>
      <protection/>
    </xf>
    <xf numFmtId="0" fontId="20" fillId="0" borderId="36" xfId="0" applyFont="1" applyBorder="1" applyAlignment="1">
      <alignment horizontal="center"/>
    </xf>
    <xf numFmtId="1" fontId="26" fillId="0" borderId="27" xfId="47" applyNumberFormat="1" applyFont="1" applyFill="1" applyBorder="1" applyAlignment="1">
      <alignment horizontal="center"/>
      <protection/>
    </xf>
    <xf numFmtId="0" fontId="8" fillId="0" borderId="2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/>
    </xf>
    <xf numFmtId="1" fontId="26" fillId="0" borderId="20" xfId="47" applyNumberFormat="1" applyFont="1" applyFill="1" applyBorder="1" applyAlignment="1">
      <alignment horizontal="center"/>
      <protection/>
    </xf>
    <xf numFmtId="1" fontId="1" fillId="0" borderId="36" xfId="47" applyNumberFormat="1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1" fillId="0" borderId="18" xfId="47" applyFill="1" applyBorder="1" applyAlignment="1">
      <alignment horizontal="center"/>
      <protection/>
    </xf>
    <xf numFmtId="1" fontId="25" fillId="0" borderId="47" xfId="47" applyNumberFormat="1" applyFont="1" applyFill="1" applyBorder="1" applyAlignment="1">
      <alignment horizontal="center"/>
      <protection/>
    </xf>
    <xf numFmtId="1" fontId="25" fillId="0" borderId="17" xfId="47" applyNumberFormat="1" applyFont="1" applyFill="1" applyBorder="1" applyAlignment="1">
      <alignment horizontal="center"/>
      <protection/>
    </xf>
    <xf numFmtId="0" fontId="20" fillId="0" borderId="29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0" borderId="19" xfId="0" applyBorder="1" applyAlignment="1">
      <alignment/>
    </xf>
    <xf numFmtId="1" fontId="1" fillId="0" borderId="27" xfId="47" applyNumberFormat="1" applyFont="1" applyFill="1" applyBorder="1" applyAlignment="1">
      <alignment horizontal="center"/>
      <protection/>
    </xf>
    <xf numFmtId="0" fontId="8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21" fillId="0" borderId="27" xfId="47" applyNumberFormat="1" applyFont="1" applyFill="1" applyBorder="1" applyAlignment="1">
      <alignment horizontal="center"/>
      <protection/>
    </xf>
    <xf numFmtId="1" fontId="4" fillId="0" borderId="36" xfId="47" applyNumberFormat="1" applyFont="1" applyFill="1" applyBorder="1" applyAlignment="1">
      <alignment horizontal="center"/>
      <protection/>
    </xf>
    <xf numFmtId="1" fontId="21" fillId="0" borderId="36" xfId="47" applyNumberFormat="1" applyFont="1" applyFill="1" applyBorder="1" applyAlignment="1">
      <alignment horizontal="center"/>
      <protection/>
    </xf>
    <xf numFmtId="0" fontId="20" fillId="0" borderId="17" xfId="0" applyFont="1" applyBorder="1" applyAlignment="1">
      <alignment horizontal="center"/>
    </xf>
    <xf numFmtId="1" fontId="25" fillId="0" borderId="19" xfId="47" applyNumberFormat="1" applyFont="1" applyFill="1" applyBorder="1" applyAlignment="1">
      <alignment horizontal="center"/>
      <protection/>
    </xf>
    <xf numFmtId="0" fontId="7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33" borderId="2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1" fillId="0" borderId="43" xfId="47" applyFill="1" applyBorder="1" applyAlignment="1">
      <alignment horizontal="center"/>
      <protection/>
    </xf>
    <xf numFmtId="0" fontId="1" fillId="0" borderId="41" xfId="47" applyFill="1" applyBorder="1" applyAlignment="1">
      <alignment horizontal="center"/>
      <protection/>
    </xf>
    <xf numFmtId="0" fontId="9" fillId="0" borderId="18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9" xfId="0" applyFont="1" applyBorder="1" applyAlignment="1">
      <alignment/>
    </xf>
    <xf numFmtId="1" fontId="4" fillId="0" borderId="44" xfId="47" applyNumberFormat="1" applyFont="1" applyFill="1" applyBorder="1" applyAlignment="1">
      <alignment horizontal="center"/>
      <protection/>
    </xf>
    <xf numFmtId="1" fontId="1" fillId="0" borderId="50" xfId="47" applyNumberFormat="1" applyFont="1" applyFill="1" applyBorder="1" applyAlignment="1">
      <alignment horizontal="center"/>
      <protection/>
    </xf>
    <xf numFmtId="1" fontId="4" fillId="0" borderId="44" xfId="47" applyNumberFormat="1" applyFont="1" applyFill="1" applyBorder="1" applyAlignment="1">
      <alignment horizontal="center"/>
      <protection/>
    </xf>
    <xf numFmtId="1" fontId="26" fillId="0" borderId="51" xfId="47" applyNumberFormat="1" applyFont="1" applyFill="1" applyBorder="1" applyAlignment="1">
      <alignment horizontal="center"/>
      <protection/>
    </xf>
    <xf numFmtId="0" fontId="20" fillId="0" borderId="20" xfId="0" applyFont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" fontId="26" fillId="0" borderId="21" xfId="47" applyNumberFormat="1" applyFont="1" applyFill="1" applyBorder="1" applyAlignment="1">
      <alignment horizontal="center"/>
      <protection/>
    </xf>
    <xf numFmtId="1" fontId="26" fillId="0" borderId="52" xfId="47" applyNumberFormat="1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" fontId="4" fillId="0" borderId="36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1" fillId="0" borderId="15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44" xfId="0" applyFont="1" applyFill="1" applyBorder="1" applyAlignment="1">
      <alignment horizontal="center"/>
    </xf>
    <xf numFmtId="1" fontId="26" fillId="0" borderId="54" xfId="47" applyNumberFormat="1" applyFont="1" applyFill="1" applyBorder="1" applyAlignment="1">
      <alignment horizontal="center"/>
      <protection/>
    </xf>
    <xf numFmtId="1" fontId="26" fillId="0" borderId="33" xfId="47" applyNumberFormat="1" applyFont="1" applyFill="1" applyBorder="1" applyAlignment="1">
      <alignment horizontal="center"/>
      <protection/>
    </xf>
    <xf numFmtId="0" fontId="1" fillId="0" borderId="21" xfId="47" applyFont="1" applyBorder="1">
      <alignment/>
      <protection/>
    </xf>
    <xf numFmtId="0" fontId="8" fillId="0" borderId="36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1" fontId="26" fillId="0" borderId="11" xfId="47" applyNumberFormat="1" applyFont="1" applyFill="1" applyBorder="1" applyAlignment="1">
      <alignment horizontal="center"/>
      <protection/>
    </xf>
    <xf numFmtId="1" fontId="25" fillId="0" borderId="18" xfId="47" applyNumberFormat="1" applyFont="1" applyFill="1" applyBorder="1" applyAlignment="1">
      <alignment horizontal="center"/>
      <protection/>
    </xf>
    <xf numFmtId="0" fontId="7" fillId="36" borderId="19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right" vertical="center"/>
    </xf>
    <xf numFmtId="0" fontId="7" fillId="36" borderId="19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right" vertical="center"/>
    </xf>
    <xf numFmtId="0" fontId="8" fillId="39" borderId="19" xfId="0" applyFont="1" applyFill="1" applyBorder="1" applyAlignment="1">
      <alignment horizontal="left" vertical="center"/>
    </xf>
    <xf numFmtId="0" fontId="8" fillId="39" borderId="19" xfId="0" applyFont="1" applyFill="1" applyBorder="1" applyAlignment="1">
      <alignment horizontal="center" vertical="center"/>
    </xf>
    <xf numFmtId="0" fontId="8" fillId="39" borderId="55" xfId="0" applyFont="1" applyFill="1" applyBorder="1" applyAlignment="1">
      <alignment horizontal="center" vertical="center"/>
    </xf>
    <xf numFmtId="0" fontId="7" fillId="40" borderId="19" xfId="0" applyFont="1" applyFill="1" applyBorder="1" applyAlignment="1">
      <alignment horizontal="right" vertical="center"/>
    </xf>
    <xf numFmtId="0" fontId="7" fillId="40" borderId="19" xfId="0" applyFont="1" applyFill="1" applyBorder="1" applyAlignment="1">
      <alignment horizontal="left" vertical="center"/>
    </xf>
    <xf numFmtId="0" fontId="7" fillId="40" borderId="19" xfId="0" applyFont="1" applyFill="1" applyBorder="1" applyAlignment="1">
      <alignment horizontal="center" vertical="center"/>
    </xf>
    <xf numFmtId="0" fontId="7" fillId="40" borderId="55" xfId="0" applyFont="1" applyFill="1" applyBorder="1" applyAlignment="1">
      <alignment horizontal="center" vertical="center"/>
    </xf>
    <xf numFmtId="0" fontId="7" fillId="40" borderId="27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7" fillId="40" borderId="3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7" fillId="0" borderId="28" xfId="0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1" fontId="21" fillId="0" borderId="11" xfId="47" applyNumberFormat="1" applyFont="1" applyFill="1" applyBorder="1" applyAlignment="1">
      <alignment horizontal="center"/>
      <protection/>
    </xf>
    <xf numFmtId="1" fontId="4" fillId="37" borderId="17" xfId="47" applyNumberFormat="1" applyFont="1" applyFill="1" applyBorder="1" applyAlignment="1">
      <alignment horizontal="center"/>
      <protection/>
    </xf>
    <xf numFmtId="1" fontId="1" fillId="37" borderId="17" xfId="47" applyNumberFormat="1" applyFont="1" applyFill="1" applyBorder="1" applyAlignment="1">
      <alignment horizontal="center"/>
      <protection/>
    </xf>
    <xf numFmtId="1" fontId="1" fillId="0" borderId="0" xfId="47" applyNumberFormat="1" applyFont="1" applyFill="1" applyBorder="1" applyAlignment="1">
      <alignment horizontal="center"/>
      <protection/>
    </xf>
    <xf numFmtId="0" fontId="8" fillId="37" borderId="29" xfId="0" applyFont="1" applyFill="1" applyBorder="1" applyAlignment="1">
      <alignment horizontal="center" vertical="center"/>
    </xf>
    <xf numFmtId="0" fontId="20" fillId="37" borderId="19" xfId="0" applyFont="1" applyFill="1" applyBorder="1" applyAlignment="1">
      <alignment horizontal="center"/>
    </xf>
    <xf numFmtId="1" fontId="26" fillId="0" borderId="32" xfId="47" applyNumberFormat="1" applyFont="1" applyFill="1" applyBorder="1" applyAlignment="1">
      <alignment horizontal="center"/>
      <protection/>
    </xf>
    <xf numFmtId="0" fontId="8" fillId="0" borderId="3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" fontId="21" fillId="37" borderId="27" xfId="47" applyNumberFormat="1" applyFont="1" applyFill="1" applyBorder="1" applyAlignment="1">
      <alignment horizontal="center"/>
      <protection/>
    </xf>
    <xf numFmtId="1" fontId="12" fillId="37" borderId="27" xfId="47" applyNumberFormat="1" applyFont="1" applyFill="1" applyBorder="1" applyAlignment="1">
      <alignment horizontal="center"/>
      <protection/>
    </xf>
    <xf numFmtId="0" fontId="8" fillId="37" borderId="36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1" fontId="9" fillId="37" borderId="17" xfId="47" applyNumberFormat="1" applyFont="1" applyFill="1" applyBorder="1" applyAlignment="1">
      <alignment horizontal="center"/>
      <protection/>
    </xf>
    <xf numFmtId="1" fontId="0" fillId="37" borderId="17" xfId="47" applyNumberFormat="1" applyFont="1" applyFill="1" applyBorder="1" applyAlignment="1">
      <alignment horizontal="center"/>
      <protection/>
    </xf>
    <xf numFmtId="0" fontId="8" fillId="0" borderId="29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7" fillId="0" borderId="3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1" fontId="4" fillId="0" borderId="54" xfId="47" applyNumberFormat="1" applyFont="1" applyFill="1" applyBorder="1" applyAlignment="1">
      <alignment horizontal="center"/>
      <protection/>
    </xf>
    <xf numFmtId="0" fontId="9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0" fillId="0" borderId="17" xfId="47" applyNumberFormat="1" applyFont="1" applyFill="1" applyBorder="1" applyAlignment="1">
      <alignment horizontal="center"/>
      <protection/>
    </xf>
    <xf numFmtId="1" fontId="21" fillId="37" borderId="17" xfId="47" applyNumberFormat="1" applyFont="1" applyFill="1" applyBorder="1" applyAlignment="1">
      <alignment horizontal="center"/>
      <protection/>
    </xf>
    <xf numFmtId="0" fontId="0" fillId="37" borderId="17" xfId="0" applyFont="1" applyFill="1" applyBorder="1" applyAlignment="1">
      <alignment horizontal="center"/>
    </xf>
    <xf numFmtId="1" fontId="12" fillId="37" borderId="17" xfId="47" applyNumberFormat="1" applyFont="1" applyFill="1" applyBorder="1" applyAlignment="1">
      <alignment horizontal="center"/>
      <protection/>
    </xf>
    <xf numFmtId="1" fontId="0" fillId="37" borderId="17" xfId="47" applyNumberFormat="1" applyFont="1" applyFill="1" applyBorder="1" applyAlignment="1">
      <alignment horizontal="center"/>
      <protection/>
    </xf>
    <xf numFmtId="0" fontId="8" fillId="37" borderId="4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" fontId="1" fillId="37" borderId="33" xfId="47" applyNumberFormat="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" fillId="0" borderId="29" xfId="47" applyNumberFormat="1" applyFont="1" applyFill="1" applyBorder="1" applyAlignment="1">
      <alignment horizontal="center"/>
      <protection/>
    </xf>
    <xf numFmtId="1" fontId="25" fillId="0" borderId="56" xfId="47" applyNumberFormat="1" applyFont="1" applyFill="1" applyBorder="1" applyAlignment="1">
      <alignment horizontal="center"/>
      <protection/>
    </xf>
    <xf numFmtId="0" fontId="21" fillId="0" borderId="17" xfId="0" applyFont="1" applyFill="1" applyBorder="1" applyAlignment="1">
      <alignment horizontal="center"/>
    </xf>
    <xf numFmtId="1" fontId="25" fillId="0" borderId="21" xfId="47" applyNumberFormat="1" applyFont="1" applyFill="1" applyBorder="1" applyAlignment="1">
      <alignment horizontal="center"/>
      <protection/>
    </xf>
    <xf numFmtId="0" fontId="24" fillId="0" borderId="0" xfId="0" applyFont="1" applyAlignment="1">
      <alignment vertical="top"/>
    </xf>
    <xf numFmtId="0" fontId="24" fillId="35" borderId="19" xfId="0" applyFont="1" applyFill="1" applyBorder="1" applyAlignment="1">
      <alignment vertical="center"/>
    </xf>
    <xf numFmtId="1" fontId="4" fillId="37" borderId="17" xfId="47" applyNumberFormat="1" applyFont="1" applyFill="1" applyBorder="1" applyAlignment="1">
      <alignment horizontal="center"/>
      <protection/>
    </xf>
    <xf numFmtId="0" fontId="8" fillId="0" borderId="44" xfId="0" applyFont="1" applyBorder="1" applyAlignment="1">
      <alignment horizontal="left" vertical="center"/>
    </xf>
    <xf numFmtId="0" fontId="9" fillId="0" borderId="32" xfId="0" applyFont="1" applyBorder="1" applyAlignment="1">
      <alignment/>
    </xf>
    <xf numFmtId="0" fontId="8" fillId="0" borderId="5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35" xfId="0" applyFont="1" applyFill="1" applyBorder="1" applyAlignment="1">
      <alignment horizontal="center" vertical="center"/>
    </xf>
    <xf numFmtId="0" fontId="20" fillId="37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" fontId="1" fillId="37" borderId="14" xfId="47" applyNumberFormat="1" applyFont="1" applyFill="1" applyBorder="1" applyAlignment="1">
      <alignment horizontal="center"/>
      <protection/>
    </xf>
    <xf numFmtId="0" fontId="0" fillId="0" borderId="50" xfId="0" applyFont="1" applyFill="1" applyBorder="1" applyAlignment="1">
      <alignment horizontal="center"/>
    </xf>
    <xf numFmtId="1" fontId="1" fillId="37" borderId="17" xfId="47" applyNumberFormat="1" applyFont="1" applyFill="1" applyBorder="1" applyAlignment="1">
      <alignment horizontal="center"/>
      <protection/>
    </xf>
    <xf numFmtId="1" fontId="26" fillId="0" borderId="44" xfId="47" applyNumberFormat="1" applyFont="1" applyFill="1" applyBorder="1" applyAlignment="1">
      <alignment horizontal="center"/>
      <protection/>
    </xf>
    <xf numFmtId="1" fontId="26" fillId="0" borderId="50" xfId="47" applyNumberFormat="1" applyFont="1" applyFill="1" applyBorder="1" applyAlignment="1">
      <alignment horizontal="center"/>
      <protection/>
    </xf>
    <xf numFmtId="1" fontId="26" fillId="0" borderId="46" xfId="47" applyNumberFormat="1" applyFont="1" applyFill="1" applyBorder="1" applyAlignment="1">
      <alignment horizontal="center"/>
      <protection/>
    </xf>
    <xf numFmtId="0" fontId="20" fillId="37" borderId="3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9" fillId="0" borderId="36" xfId="47" applyFont="1" applyFill="1" applyBorder="1" applyAlignment="1">
      <alignment horizontal="center"/>
      <protection/>
    </xf>
    <xf numFmtId="0" fontId="0" fillId="0" borderId="36" xfId="47" applyFont="1" applyFill="1" applyBorder="1" applyAlignment="1">
      <alignment horizontal="center"/>
      <protection/>
    </xf>
    <xf numFmtId="1" fontId="4" fillId="0" borderId="20" xfId="47" applyNumberFormat="1" applyFont="1" applyFill="1" applyBorder="1" applyAlignment="1">
      <alignment horizontal="center"/>
      <protection/>
    </xf>
    <xf numFmtId="1" fontId="1" fillId="0" borderId="20" xfId="47" applyNumberFormat="1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4" fillId="37" borderId="36" xfId="47" applyNumberFormat="1" applyFont="1" applyFill="1" applyBorder="1" applyAlignment="1">
      <alignment horizontal="center"/>
      <protection/>
    </xf>
    <xf numFmtId="1" fontId="1" fillId="37" borderId="36" xfId="47" applyNumberFormat="1" applyFill="1" applyBorder="1" applyAlignment="1">
      <alignment horizontal="center"/>
      <protection/>
    </xf>
    <xf numFmtId="0" fontId="13" fillId="0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4" fillId="36" borderId="0" xfId="47" applyNumberFormat="1" applyFont="1" applyFill="1" applyBorder="1" applyAlignment="1">
      <alignment horizontal="left"/>
      <protection/>
    </xf>
    <xf numFmtId="49" fontId="9" fillId="36" borderId="0" xfId="0" applyNumberFormat="1" applyFont="1" applyFill="1" applyAlignment="1">
      <alignment horizontal="left"/>
    </xf>
    <xf numFmtId="0" fontId="1" fillId="0" borderId="11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20" xfId="47" applyBorder="1" applyAlignment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1" fillId="0" borderId="11" xfId="47" applyFont="1" applyBorder="1" applyAlignment="1">
      <alignment horizontal="left"/>
      <protection/>
    </xf>
    <xf numFmtId="0" fontId="1" fillId="0" borderId="13" xfId="47" applyFont="1" applyBorder="1" applyAlignment="1">
      <alignment horizontal="left"/>
      <protection/>
    </xf>
    <xf numFmtId="0" fontId="0" fillId="0" borderId="20" xfId="0" applyBorder="1" applyAlignment="1">
      <alignment/>
    </xf>
    <xf numFmtId="14" fontId="14" fillId="0" borderId="58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7" fillId="0" borderId="58" xfId="0" applyNumberFormat="1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2"/>
  <sheetViews>
    <sheetView zoomScale="95" zoomScaleNormal="95" zoomScalePageLayoutView="0" workbookViewId="0" topLeftCell="A160">
      <selection activeCell="Z52" sqref="Z52"/>
    </sheetView>
  </sheetViews>
  <sheetFormatPr defaultColWidth="9.140625" defaultRowHeight="12.75"/>
  <cols>
    <col min="1" max="1" width="6.00390625" style="0" customWidth="1"/>
    <col min="2" max="2" width="23.421875" style="0" customWidth="1"/>
    <col min="3" max="3" width="31.140625" style="0" customWidth="1"/>
    <col min="4" max="4" width="7.00390625" style="38" customWidth="1"/>
    <col min="5" max="5" width="5.7109375" style="216" customWidth="1"/>
    <col min="6" max="6" width="2.8515625" style="0" customWidth="1"/>
    <col min="7" max="7" width="5.7109375" style="177" customWidth="1"/>
    <col min="8" max="8" width="2.8515625" style="38" customWidth="1"/>
    <col min="9" max="9" width="5.7109375" style="59" customWidth="1"/>
    <col min="10" max="10" width="2.8515625" style="0" customWidth="1"/>
    <col min="11" max="11" width="5.7109375" style="59" customWidth="1"/>
    <col min="12" max="12" width="2.8515625" style="0" customWidth="1"/>
    <col min="13" max="13" width="5.7109375" style="59" customWidth="1"/>
    <col min="14" max="14" width="2.57421875" style="390" customWidth="1"/>
    <col min="15" max="15" width="5.7109375" style="59" customWidth="1"/>
    <col min="16" max="16" width="2.8515625" style="0" customWidth="1"/>
    <col min="17" max="17" width="5.7109375" style="59" customWidth="1"/>
    <col min="18" max="18" width="2.8515625" style="0" customWidth="1"/>
    <col min="19" max="19" width="5.7109375" style="59" customWidth="1"/>
    <col min="20" max="20" width="2.8515625" style="0" customWidth="1"/>
    <col min="21" max="21" width="5.7109375" style="59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38" customWidth="1"/>
    <col min="30" max="30" width="9.140625" style="38" customWidth="1"/>
  </cols>
  <sheetData>
    <row r="1" spans="1:28" ht="13.5" thickBot="1">
      <c r="A1" s="1"/>
      <c r="B1" s="1"/>
      <c r="C1" s="92" t="s">
        <v>19</v>
      </c>
      <c r="E1" s="177">
        <v>88</v>
      </c>
      <c r="F1" s="4"/>
      <c r="G1" s="5">
        <v>63</v>
      </c>
      <c r="H1" s="5"/>
      <c r="I1" s="5">
        <v>40</v>
      </c>
      <c r="J1" s="5"/>
      <c r="K1" s="5">
        <v>95</v>
      </c>
      <c r="L1" s="5"/>
      <c r="M1" s="5">
        <v>72</v>
      </c>
      <c r="N1" s="387"/>
      <c r="O1" s="198">
        <v>46</v>
      </c>
      <c r="P1" s="5"/>
      <c r="Q1" s="5"/>
      <c r="R1" s="5"/>
      <c r="S1" s="5"/>
      <c r="T1" s="5"/>
      <c r="U1" s="36"/>
      <c r="V1" s="169"/>
      <c r="W1" s="4" t="s">
        <v>98</v>
      </c>
      <c r="X1" s="6"/>
      <c r="Y1" s="516" t="s">
        <v>151</v>
      </c>
      <c r="Z1" s="517"/>
      <c r="AA1" s="517"/>
      <c r="AB1" s="517"/>
    </row>
    <row r="2" spans="1:27" ht="16.5" thickBot="1">
      <c r="A2" s="9"/>
      <c r="B2" s="10" t="s">
        <v>23</v>
      </c>
      <c r="C2" s="51"/>
      <c r="D2" s="8"/>
      <c r="E2" s="212"/>
      <c r="F2" s="168"/>
      <c r="G2" s="183"/>
      <c r="H2" s="12"/>
      <c r="I2" s="183"/>
      <c r="J2" s="12"/>
      <c r="K2" s="172" t="s">
        <v>0</v>
      </c>
      <c r="L2" s="12"/>
      <c r="M2" s="183"/>
      <c r="N2" s="388"/>
      <c r="O2" s="4" t="s">
        <v>156</v>
      </c>
      <c r="P2" s="12"/>
      <c r="Q2" s="183"/>
      <c r="R2" s="12"/>
      <c r="S2" s="183"/>
      <c r="T2" s="12"/>
      <c r="U2" s="522" t="s">
        <v>1</v>
      </c>
      <c r="V2" s="522"/>
      <c r="W2" s="523"/>
      <c r="X2" s="518" t="s">
        <v>2</v>
      </c>
      <c r="Y2" s="519"/>
      <c r="Z2" s="520"/>
      <c r="AA2" s="14" t="s">
        <v>3</v>
      </c>
    </row>
    <row r="3" spans="1:27" ht="15.75">
      <c r="A3" s="15"/>
      <c r="B3" s="29" t="s">
        <v>4</v>
      </c>
      <c r="C3" s="29" t="s">
        <v>5</v>
      </c>
      <c r="D3" s="11" t="s">
        <v>6</v>
      </c>
      <c r="E3" s="213" t="s">
        <v>7</v>
      </c>
      <c r="F3" s="41" t="s">
        <v>155</v>
      </c>
      <c r="G3" s="97" t="s">
        <v>8</v>
      </c>
      <c r="H3" s="98" t="s">
        <v>155</v>
      </c>
      <c r="I3" s="97" t="s">
        <v>9</v>
      </c>
      <c r="J3" s="98" t="s">
        <v>155</v>
      </c>
      <c r="K3" s="97" t="s">
        <v>10</v>
      </c>
      <c r="L3" s="98" t="s">
        <v>155</v>
      </c>
      <c r="M3" s="97" t="s">
        <v>11</v>
      </c>
      <c r="N3" s="98" t="s">
        <v>155</v>
      </c>
      <c r="O3" s="97" t="s">
        <v>12</v>
      </c>
      <c r="P3" s="98" t="s">
        <v>155</v>
      </c>
      <c r="Q3" s="97" t="s">
        <v>13</v>
      </c>
      <c r="R3" s="98" t="s">
        <v>155</v>
      </c>
      <c r="S3" s="97" t="s">
        <v>14</v>
      </c>
      <c r="T3" s="98" t="s">
        <v>155</v>
      </c>
      <c r="U3" s="97" t="s">
        <v>22</v>
      </c>
      <c r="V3" s="98" t="s">
        <v>155</v>
      </c>
      <c r="W3" s="261" t="s">
        <v>15</v>
      </c>
      <c r="X3" s="34" t="s">
        <v>16</v>
      </c>
      <c r="Y3" s="34" t="s">
        <v>64</v>
      </c>
      <c r="Z3" s="35" t="s">
        <v>17</v>
      </c>
      <c r="AA3" s="20" t="s">
        <v>18</v>
      </c>
    </row>
    <row r="4" spans="1:27" ht="15.75">
      <c r="A4" s="21">
        <v>1</v>
      </c>
      <c r="B4" s="76" t="s">
        <v>240</v>
      </c>
      <c r="C4" s="76" t="s">
        <v>39</v>
      </c>
      <c r="D4" s="33">
        <v>1000</v>
      </c>
      <c r="E4" s="223">
        <v>35</v>
      </c>
      <c r="F4" s="271">
        <v>5</v>
      </c>
      <c r="G4" s="295">
        <v>0</v>
      </c>
      <c r="H4" s="295">
        <v>0</v>
      </c>
      <c r="I4" s="189">
        <v>35</v>
      </c>
      <c r="J4" s="159">
        <v>3</v>
      </c>
      <c r="K4" s="420">
        <v>26</v>
      </c>
      <c r="L4" s="421">
        <v>3</v>
      </c>
      <c r="M4" s="160">
        <v>35</v>
      </c>
      <c r="N4" s="159">
        <v>5</v>
      </c>
      <c r="O4" s="308">
        <v>0</v>
      </c>
      <c r="P4" s="308">
        <v>0</v>
      </c>
      <c r="Q4" s="161">
        <v>40</v>
      </c>
      <c r="R4" s="162">
        <v>5</v>
      </c>
      <c r="S4" s="160">
        <v>40</v>
      </c>
      <c r="T4" s="159">
        <v>5</v>
      </c>
      <c r="U4" s="161"/>
      <c r="V4" s="159"/>
      <c r="W4" s="160">
        <f>SUM(E4,G4,I4,M4,O4,Q4,S4,U4)</f>
        <v>185</v>
      </c>
      <c r="X4" s="204"/>
      <c r="Y4" s="18"/>
      <c r="Z4" s="277">
        <f>SUM(F4,H4,J4,N4,P4,R4,T4,V4)</f>
        <v>23</v>
      </c>
      <c r="AA4" s="18">
        <v>5</v>
      </c>
    </row>
    <row r="5" spans="1:29" ht="15.75">
      <c r="A5" s="21">
        <v>2</v>
      </c>
      <c r="B5" s="76" t="s">
        <v>139</v>
      </c>
      <c r="C5" s="76" t="s">
        <v>425</v>
      </c>
      <c r="D5" s="33">
        <v>1250</v>
      </c>
      <c r="E5" s="223">
        <v>32</v>
      </c>
      <c r="F5" s="271">
        <v>4</v>
      </c>
      <c r="G5" s="318">
        <v>40</v>
      </c>
      <c r="H5" s="173">
        <v>5</v>
      </c>
      <c r="I5" s="189">
        <v>40</v>
      </c>
      <c r="J5" s="235">
        <v>4</v>
      </c>
      <c r="K5" s="160">
        <v>40</v>
      </c>
      <c r="L5" s="159">
        <v>4</v>
      </c>
      <c r="M5" s="420">
        <v>29</v>
      </c>
      <c r="N5" s="421">
        <v>4</v>
      </c>
      <c r="O5" s="420">
        <v>29</v>
      </c>
      <c r="P5" s="421">
        <v>3</v>
      </c>
      <c r="Q5" s="479">
        <v>29</v>
      </c>
      <c r="R5" s="495">
        <v>5</v>
      </c>
      <c r="S5" s="160">
        <v>32</v>
      </c>
      <c r="T5" s="159">
        <v>5</v>
      </c>
      <c r="U5" s="161"/>
      <c r="V5" s="159"/>
      <c r="W5" s="160">
        <f>SUM(E5,G5,I5,K5,,S5,U5)</f>
        <v>184</v>
      </c>
      <c r="X5" s="204"/>
      <c r="Y5" s="18"/>
      <c r="Z5" s="277">
        <f>SUM(F5,H5,J5,L5,T5,V5)</f>
        <v>22</v>
      </c>
      <c r="AA5" s="18">
        <v>5</v>
      </c>
      <c r="AC5" t="s">
        <v>122</v>
      </c>
    </row>
    <row r="6" spans="1:27" ht="15.75">
      <c r="A6" s="21">
        <v>3</v>
      </c>
      <c r="B6" s="76" t="s">
        <v>168</v>
      </c>
      <c r="C6" s="76" t="s">
        <v>39</v>
      </c>
      <c r="D6" s="33">
        <v>1100</v>
      </c>
      <c r="E6" s="223">
        <v>27</v>
      </c>
      <c r="F6" s="271">
        <v>4</v>
      </c>
      <c r="G6" s="308">
        <v>0</v>
      </c>
      <c r="H6" s="308">
        <v>0</v>
      </c>
      <c r="I6" s="308">
        <v>0</v>
      </c>
      <c r="J6" s="308">
        <v>0</v>
      </c>
      <c r="K6" s="308">
        <v>0</v>
      </c>
      <c r="L6" s="308">
        <v>0</v>
      </c>
      <c r="M6" s="186">
        <v>40</v>
      </c>
      <c r="N6" s="249">
        <v>5</v>
      </c>
      <c r="O6" s="229">
        <v>35</v>
      </c>
      <c r="P6" s="228">
        <v>4</v>
      </c>
      <c r="Q6" s="161">
        <v>32</v>
      </c>
      <c r="R6" s="162">
        <v>5</v>
      </c>
      <c r="S6" s="160">
        <v>35</v>
      </c>
      <c r="T6" s="159">
        <v>5</v>
      </c>
      <c r="U6" s="161"/>
      <c r="V6" s="159"/>
      <c r="W6" s="160">
        <f>SUM(E6,G6,I6,K6,M6,O6,Q6,S6,U6)</f>
        <v>169</v>
      </c>
      <c r="X6" s="204"/>
      <c r="Y6" s="18"/>
      <c r="Z6" s="277">
        <f>SUM(F6,H6,J6,L6,N6,P6,R6,T6,V6)</f>
        <v>23</v>
      </c>
      <c r="AA6" s="18">
        <v>5</v>
      </c>
    </row>
    <row r="7" spans="1:27" ht="15.75">
      <c r="A7" s="21">
        <v>4</v>
      </c>
      <c r="B7" s="115" t="s">
        <v>231</v>
      </c>
      <c r="C7" s="115" t="s">
        <v>299</v>
      </c>
      <c r="D7" s="33">
        <v>1000</v>
      </c>
      <c r="E7" s="475">
        <v>40</v>
      </c>
      <c r="F7" s="271">
        <v>5</v>
      </c>
      <c r="G7" s="295">
        <v>0</v>
      </c>
      <c r="H7" s="295">
        <v>0</v>
      </c>
      <c r="I7" s="189">
        <v>29</v>
      </c>
      <c r="J7" s="159">
        <v>3</v>
      </c>
      <c r="K7" s="160">
        <v>30</v>
      </c>
      <c r="L7" s="159">
        <v>3</v>
      </c>
      <c r="M7" s="308">
        <v>0</v>
      </c>
      <c r="N7" s="308">
        <v>0</v>
      </c>
      <c r="O7" s="308">
        <v>0</v>
      </c>
      <c r="P7" s="308">
        <v>0</v>
      </c>
      <c r="Q7" s="161">
        <v>35</v>
      </c>
      <c r="R7" s="162">
        <v>5</v>
      </c>
      <c r="S7" s="160">
        <v>30</v>
      </c>
      <c r="T7" s="159">
        <v>4</v>
      </c>
      <c r="U7" s="161"/>
      <c r="V7" s="159"/>
      <c r="W7" s="160">
        <f>SUM(E7,G7,I7,K7,M7,O7,Q7,S7,U7)</f>
        <v>164</v>
      </c>
      <c r="X7" s="204"/>
      <c r="Y7" s="18"/>
      <c r="Z7" s="277">
        <f>SUM(F7,H7,J7,L7,N7,P7,R7,T7,V7)</f>
        <v>20</v>
      </c>
      <c r="AA7" s="18">
        <v>5</v>
      </c>
    </row>
    <row r="8" spans="1:27" ht="15.75">
      <c r="A8" s="21">
        <v>5</v>
      </c>
      <c r="B8" s="115" t="s">
        <v>184</v>
      </c>
      <c r="C8" s="115" t="s">
        <v>284</v>
      </c>
      <c r="D8" s="33">
        <v>1000</v>
      </c>
      <c r="E8" s="223">
        <v>28</v>
      </c>
      <c r="F8" s="271">
        <v>4</v>
      </c>
      <c r="G8" s="318">
        <v>35</v>
      </c>
      <c r="H8" s="173">
        <v>4</v>
      </c>
      <c r="I8" s="189">
        <v>30</v>
      </c>
      <c r="J8" s="159">
        <v>3</v>
      </c>
      <c r="K8" s="420">
        <v>24</v>
      </c>
      <c r="L8" s="421">
        <v>3</v>
      </c>
      <c r="M8" s="420">
        <v>25</v>
      </c>
      <c r="N8" s="421">
        <v>4</v>
      </c>
      <c r="O8" s="160">
        <v>32</v>
      </c>
      <c r="P8" s="159">
        <v>4</v>
      </c>
      <c r="Q8" s="186">
        <v>30</v>
      </c>
      <c r="R8" s="249">
        <v>5</v>
      </c>
      <c r="S8" s="420">
        <v>20</v>
      </c>
      <c r="T8" s="421">
        <v>4</v>
      </c>
      <c r="U8" s="161"/>
      <c r="V8" s="159"/>
      <c r="W8" s="160">
        <f>SUM(E8,G8,I8,,O8,Q8,U8)</f>
        <v>155</v>
      </c>
      <c r="X8" s="204"/>
      <c r="Y8" s="18"/>
      <c r="Z8" s="277">
        <f>SUM(F8,H8,J8,P8,R8,V8)</f>
        <v>20</v>
      </c>
      <c r="AA8" s="18">
        <v>5</v>
      </c>
    </row>
    <row r="9" spans="1:27" ht="15.75">
      <c r="A9" s="21">
        <v>6</v>
      </c>
      <c r="B9" s="32" t="s">
        <v>230</v>
      </c>
      <c r="C9" s="32" t="s">
        <v>39</v>
      </c>
      <c r="D9" s="33">
        <v>1000</v>
      </c>
      <c r="E9" s="223">
        <v>30</v>
      </c>
      <c r="F9" s="271">
        <v>4</v>
      </c>
      <c r="G9" s="308">
        <v>0</v>
      </c>
      <c r="H9" s="308">
        <v>0</v>
      </c>
      <c r="I9" s="189">
        <v>32</v>
      </c>
      <c r="J9" s="159">
        <v>3</v>
      </c>
      <c r="K9" s="229">
        <v>28</v>
      </c>
      <c r="L9" s="228">
        <v>3</v>
      </c>
      <c r="M9" s="160">
        <v>30</v>
      </c>
      <c r="N9" s="159">
        <v>5</v>
      </c>
      <c r="O9" s="308">
        <v>0</v>
      </c>
      <c r="P9" s="308">
        <v>0</v>
      </c>
      <c r="Q9" s="186">
        <v>28</v>
      </c>
      <c r="R9" s="249">
        <v>4</v>
      </c>
      <c r="S9" s="420">
        <v>27</v>
      </c>
      <c r="T9" s="421">
        <v>4</v>
      </c>
      <c r="U9" s="161"/>
      <c r="V9" s="159"/>
      <c r="W9" s="160">
        <f>SUM(E9,G9,I9,K9,M9,O9,Q9,U9)</f>
        <v>148</v>
      </c>
      <c r="X9" s="23"/>
      <c r="Y9" s="18"/>
      <c r="Z9" s="277">
        <f>SUM(F9,H9,J9,L9,N9,P9,R9,V9)</f>
        <v>19</v>
      </c>
      <c r="AA9" s="18">
        <v>5</v>
      </c>
    </row>
    <row r="10" spans="1:27" ht="15.75">
      <c r="A10" s="21">
        <v>7</v>
      </c>
      <c r="B10" s="115" t="s">
        <v>518</v>
      </c>
      <c r="C10" s="115" t="s">
        <v>172</v>
      </c>
      <c r="D10" s="33">
        <v>1000</v>
      </c>
      <c r="E10" s="295">
        <v>0</v>
      </c>
      <c r="F10" s="295">
        <v>0</v>
      </c>
      <c r="G10" s="248">
        <v>28</v>
      </c>
      <c r="H10" s="159">
        <v>4</v>
      </c>
      <c r="I10" s="189">
        <v>28</v>
      </c>
      <c r="J10" s="159">
        <v>2</v>
      </c>
      <c r="K10" s="160">
        <v>23</v>
      </c>
      <c r="L10" s="159">
        <v>3</v>
      </c>
      <c r="M10" s="160">
        <v>22</v>
      </c>
      <c r="N10" s="159">
        <v>4</v>
      </c>
      <c r="O10" s="160">
        <v>40</v>
      </c>
      <c r="P10" s="159">
        <v>5</v>
      </c>
      <c r="Q10" s="450">
        <v>20</v>
      </c>
      <c r="R10" s="451">
        <v>3</v>
      </c>
      <c r="S10" s="308">
        <v>0</v>
      </c>
      <c r="T10" s="308">
        <v>0</v>
      </c>
      <c r="U10" s="161"/>
      <c r="V10" s="159"/>
      <c r="W10" s="160">
        <f>SUM(E10,G10,I10,K10,M10,O10,S10,U10)</f>
        <v>141</v>
      </c>
      <c r="X10" s="204"/>
      <c r="Y10" s="18"/>
      <c r="Z10" s="277">
        <f>SUM(F10,H10,J10,L10,N10,P10,T10,V10)</f>
        <v>18</v>
      </c>
      <c r="AA10" s="18">
        <v>5</v>
      </c>
    </row>
    <row r="11" spans="1:27" ht="15.75">
      <c r="A11" s="21">
        <v>8</v>
      </c>
      <c r="B11" s="32" t="s">
        <v>547</v>
      </c>
      <c r="C11" s="32" t="s">
        <v>284</v>
      </c>
      <c r="D11" s="33">
        <v>1000</v>
      </c>
      <c r="E11" s="308">
        <v>0</v>
      </c>
      <c r="F11" s="317">
        <v>0</v>
      </c>
      <c r="G11" s="297">
        <v>24</v>
      </c>
      <c r="H11" s="389">
        <v>2</v>
      </c>
      <c r="I11" s="308">
        <v>0</v>
      </c>
      <c r="J11" s="308">
        <v>0</v>
      </c>
      <c r="K11" s="161">
        <v>32</v>
      </c>
      <c r="L11" s="159">
        <v>3</v>
      </c>
      <c r="M11" s="161">
        <v>14</v>
      </c>
      <c r="N11" s="159">
        <v>3</v>
      </c>
      <c r="O11" s="160">
        <v>24</v>
      </c>
      <c r="P11" s="159">
        <v>1</v>
      </c>
      <c r="Q11" s="161">
        <v>25</v>
      </c>
      <c r="R11" s="162">
        <v>4</v>
      </c>
      <c r="S11" s="420">
        <v>12</v>
      </c>
      <c r="T11" s="421">
        <v>4</v>
      </c>
      <c r="U11" s="161"/>
      <c r="V11" s="159"/>
      <c r="W11" s="160">
        <f>SUM(E11,G11,I11,K11,M11,O11,Q11,U11)</f>
        <v>119</v>
      </c>
      <c r="X11" s="204"/>
      <c r="Y11" s="18"/>
      <c r="Z11" s="277">
        <f>SUM(F11,H11,J11,L11,N11,P11,R11,V11)</f>
        <v>13</v>
      </c>
      <c r="AA11" s="18">
        <v>5</v>
      </c>
    </row>
    <row r="12" spans="1:27" ht="15.75">
      <c r="A12" s="21">
        <v>9</v>
      </c>
      <c r="B12" s="32" t="s">
        <v>154</v>
      </c>
      <c r="C12" s="32" t="s">
        <v>181</v>
      </c>
      <c r="D12" s="33">
        <v>1000</v>
      </c>
      <c r="E12" s="315">
        <v>29</v>
      </c>
      <c r="F12" s="316">
        <v>4</v>
      </c>
      <c r="G12" s="308">
        <v>0</v>
      </c>
      <c r="H12" s="308">
        <v>0</v>
      </c>
      <c r="I12" s="308">
        <v>0</v>
      </c>
      <c r="J12" s="308">
        <v>0</v>
      </c>
      <c r="K12" s="160">
        <v>29</v>
      </c>
      <c r="L12" s="159">
        <v>3</v>
      </c>
      <c r="M12" s="161">
        <v>17</v>
      </c>
      <c r="N12" s="159">
        <v>3</v>
      </c>
      <c r="O12" s="308">
        <v>0</v>
      </c>
      <c r="P12" s="308">
        <v>0</v>
      </c>
      <c r="Q12" s="186">
        <v>27</v>
      </c>
      <c r="R12" s="249">
        <v>3</v>
      </c>
      <c r="S12" s="160">
        <v>7</v>
      </c>
      <c r="T12" s="159">
        <v>2</v>
      </c>
      <c r="U12" s="161"/>
      <c r="V12" s="159"/>
      <c r="W12" s="160">
        <f aca="true" t="shared" si="0" ref="W12:W25">SUM(E12,G12,I12,K12,M12,O12,Q12,S12,U12)</f>
        <v>109</v>
      </c>
      <c r="X12" s="204"/>
      <c r="Y12" s="18"/>
      <c r="Z12" s="277">
        <f aca="true" t="shared" si="1" ref="Z12:Z25">SUM(F12,H12,J12,L12,N12,P12,R12,T12,V12)</f>
        <v>15</v>
      </c>
      <c r="AA12" s="18">
        <v>5</v>
      </c>
    </row>
    <row r="13" spans="1:27" ht="15.75">
      <c r="A13" s="21">
        <v>10</v>
      </c>
      <c r="B13" s="32" t="s">
        <v>391</v>
      </c>
      <c r="C13" s="32" t="s">
        <v>284</v>
      </c>
      <c r="D13" s="33">
        <v>1000</v>
      </c>
      <c r="E13" s="223">
        <v>17</v>
      </c>
      <c r="F13" s="271">
        <v>3</v>
      </c>
      <c r="G13" s="318">
        <v>29</v>
      </c>
      <c r="H13" s="173">
        <v>3</v>
      </c>
      <c r="I13" s="308">
        <v>0</v>
      </c>
      <c r="J13" s="308">
        <v>0</v>
      </c>
      <c r="K13" s="160">
        <v>13</v>
      </c>
      <c r="L13" s="159">
        <v>1</v>
      </c>
      <c r="M13" s="308">
        <v>0</v>
      </c>
      <c r="N13" s="308">
        <v>0</v>
      </c>
      <c r="O13" s="229">
        <v>27</v>
      </c>
      <c r="P13" s="228">
        <v>2</v>
      </c>
      <c r="Q13" s="186">
        <v>22</v>
      </c>
      <c r="R13" s="249">
        <v>4</v>
      </c>
      <c r="S13" s="308">
        <v>0</v>
      </c>
      <c r="T13" s="308">
        <v>0</v>
      </c>
      <c r="U13" s="161"/>
      <c r="V13" s="159"/>
      <c r="W13" s="160">
        <f t="shared" si="0"/>
        <v>108</v>
      </c>
      <c r="X13" s="204"/>
      <c r="Y13" s="18"/>
      <c r="Z13" s="277">
        <f t="shared" si="1"/>
        <v>13</v>
      </c>
      <c r="AA13" s="18">
        <v>5</v>
      </c>
    </row>
    <row r="14" spans="1:27" ht="15.75">
      <c r="A14" s="21">
        <v>11</v>
      </c>
      <c r="B14" s="342" t="s">
        <v>633</v>
      </c>
      <c r="C14" s="32" t="s">
        <v>172</v>
      </c>
      <c r="D14" s="33">
        <v>1000</v>
      </c>
      <c r="E14" s="295">
        <v>0</v>
      </c>
      <c r="F14" s="295">
        <v>0</v>
      </c>
      <c r="G14" s="308">
        <v>0</v>
      </c>
      <c r="H14" s="308">
        <v>0</v>
      </c>
      <c r="I14" s="189">
        <v>27</v>
      </c>
      <c r="J14" s="159">
        <v>2</v>
      </c>
      <c r="K14" s="160">
        <v>21</v>
      </c>
      <c r="L14" s="159">
        <v>2</v>
      </c>
      <c r="M14" s="160">
        <v>24</v>
      </c>
      <c r="N14" s="159">
        <v>4</v>
      </c>
      <c r="O14" s="308">
        <v>0</v>
      </c>
      <c r="P14" s="308">
        <v>0</v>
      </c>
      <c r="Q14" s="161">
        <v>21</v>
      </c>
      <c r="R14" s="162">
        <v>3</v>
      </c>
      <c r="S14" s="160">
        <v>13</v>
      </c>
      <c r="T14" s="159">
        <v>4</v>
      </c>
      <c r="U14" s="161"/>
      <c r="V14" s="159"/>
      <c r="W14" s="160">
        <f t="shared" si="0"/>
        <v>106</v>
      </c>
      <c r="X14" s="204"/>
      <c r="Y14" s="18"/>
      <c r="Z14" s="277">
        <f t="shared" si="1"/>
        <v>15</v>
      </c>
      <c r="AA14" s="18">
        <v>5</v>
      </c>
    </row>
    <row r="15" spans="1:27" ht="15.75">
      <c r="A15" s="21">
        <v>12</v>
      </c>
      <c r="B15" s="115" t="s">
        <v>167</v>
      </c>
      <c r="C15" s="115" t="s">
        <v>338</v>
      </c>
      <c r="D15" s="33">
        <v>1000</v>
      </c>
      <c r="E15" s="223">
        <v>22</v>
      </c>
      <c r="F15" s="271">
        <v>3</v>
      </c>
      <c r="G15" s="452">
        <v>32</v>
      </c>
      <c r="H15" s="453">
        <v>4</v>
      </c>
      <c r="I15" s="308">
        <v>0</v>
      </c>
      <c r="J15" s="308">
        <v>0</v>
      </c>
      <c r="K15" s="308">
        <v>0</v>
      </c>
      <c r="L15" s="308">
        <v>0</v>
      </c>
      <c r="M15" s="308">
        <v>0</v>
      </c>
      <c r="N15" s="308">
        <v>0</v>
      </c>
      <c r="O15" s="308">
        <v>0</v>
      </c>
      <c r="P15" s="308">
        <v>0</v>
      </c>
      <c r="Q15" s="186">
        <v>26</v>
      </c>
      <c r="R15" s="249">
        <v>4</v>
      </c>
      <c r="S15" s="160">
        <v>25</v>
      </c>
      <c r="T15" s="159">
        <v>4</v>
      </c>
      <c r="U15" s="161"/>
      <c r="V15" s="159"/>
      <c r="W15" s="160">
        <f t="shared" si="0"/>
        <v>105</v>
      </c>
      <c r="X15" s="204"/>
      <c r="Y15" s="18"/>
      <c r="Z15" s="277">
        <f t="shared" si="1"/>
        <v>15</v>
      </c>
      <c r="AA15" s="18">
        <v>4</v>
      </c>
    </row>
    <row r="16" spans="1:27" ht="15.75">
      <c r="A16" s="21">
        <v>13</v>
      </c>
      <c r="B16" s="32" t="s">
        <v>233</v>
      </c>
      <c r="C16" s="32" t="s">
        <v>38</v>
      </c>
      <c r="D16" s="33">
        <v>1000</v>
      </c>
      <c r="E16" s="315">
        <v>19</v>
      </c>
      <c r="F16" s="316">
        <v>3</v>
      </c>
      <c r="G16" s="308">
        <v>0</v>
      </c>
      <c r="H16" s="308">
        <v>0</v>
      </c>
      <c r="I16" s="308">
        <v>0</v>
      </c>
      <c r="J16" s="308">
        <v>0</v>
      </c>
      <c r="K16" s="160">
        <v>19</v>
      </c>
      <c r="L16" s="159">
        <v>2</v>
      </c>
      <c r="M16" s="160">
        <v>15</v>
      </c>
      <c r="N16" s="159">
        <v>3</v>
      </c>
      <c r="O16" s="229">
        <v>25</v>
      </c>
      <c r="P16" s="228">
        <v>2</v>
      </c>
      <c r="Q16" s="308">
        <v>0</v>
      </c>
      <c r="R16" s="308">
        <v>0</v>
      </c>
      <c r="S16" s="160">
        <v>16</v>
      </c>
      <c r="T16" s="159">
        <v>4</v>
      </c>
      <c r="U16" s="161"/>
      <c r="V16" s="159"/>
      <c r="W16" s="160">
        <f t="shared" si="0"/>
        <v>94</v>
      </c>
      <c r="X16" s="204">
        <v>25</v>
      </c>
      <c r="Y16" s="18">
        <v>1</v>
      </c>
      <c r="Z16" s="277">
        <f t="shared" si="1"/>
        <v>14</v>
      </c>
      <c r="AA16" s="18">
        <v>5</v>
      </c>
    </row>
    <row r="17" spans="1:27" ht="15.75">
      <c r="A17" s="21">
        <v>14</v>
      </c>
      <c r="B17" s="32" t="s">
        <v>556</v>
      </c>
      <c r="C17" s="32" t="s">
        <v>557</v>
      </c>
      <c r="D17" s="33">
        <v>1000</v>
      </c>
      <c r="E17" s="308">
        <v>0</v>
      </c>
      <c r="F17" s="317">
        <v>0</v>
      </c>
      <c r="G17" s="314">
        <v>21</v>
      </c>
      <c r="H17" s="313">
        <v>3</v>
      </c>
      <c r="I17" s="308">
        <v>0</v>
      </c>
      <c r="J17" s="308">
        <v>0</v>
      </c>
      <c r="K17" s="161">
        <v>15</v>
      </c>
      <c r="L17" s="159">
        <v>2</v>
      </c>
      <c r="M17" s="161">
        <v>18</v>
      </c>
      <c r="N17" s="159">
        <v>4</v>
      </c>
      <c r="O17" s="308">
        <v>0</v>
      </c>
      <c r="P17" s="308">
        <v>0</v>
      </c>
      <c r="Q17" s="186">
        <v>18</v>
      </c>
      <c r="R17" s="249">
        <v>3</v>
      </c>
      <c r="S17" s="160">
        <v>22</v>
      </c>
      <c r="T17" s="159">
        <v>4</v>
      </c>
      <c r="U17" s="161"/>
      <c r="V17" s="159"/>
      <c r="W17" s="160">
        <f t="shared" si="0"/>
        <v>94</v>
      </c>
      <c r="X17" s="204">
        <v>22</v>
      </c>
      <c r="Y17" s="18">
        <v>1</v>
      </c>
      <c r="Z17" s="277">
        <f t="shared" si="1"/>
        <v>16</v>
      </c>
      <c r="AA17" s="18">
        <v>5</v>
      </c>
    </row>
    <row r="18" spans="1:27" ht="15.75">
      <c r="A18" s="21">
        <v>15</v>
      </c>
      <c r="B18" s="32" t="s">
        <v>389</v>
      </c>
      <c r="C18" s="32" t="s">
        <v>294</v>
      </c>
      <c r="D18" s="33">
        <v>1000</v>
      </c>
      <c r="E18" s="223">
        <v>23</v>
      </c>
      <c r="F18" s="271">
        <v>3</v>
      </c>
      <c r="G18" s="314">
        <v>30</v>
      </c>
      <c r="H18" s="313">
        <v>3</v>
      </c>
      <c r="I18" s="308">
        <v>0</v>
      </c>
      <c r="J18" s="308">
        <v>0</v>
      </c>
      <c r="K18" s="161">
        <v>35</v>
      </c>
      <c r="L18" s="159">
        <v>3</v>
      </c>
      <c r="M18" s="308">
        <v>0</v>
      </c>
      <c r="N18" s="308">
        <v>0</v>
      </c>
      <c r="O18" s="308">
        <v>0</v>
      </c>
      <c r="P18" s="308">
        <v>0</v>
      </c>
      <c r="Q18" s="308">
        <v>0</v>
      </c>
      <c r="R18" s="308">
        <v>0</v>
      </c>
      <c r="S18" s="308">
        <v>0</v>
      </c>
      <c r="T18" s="308">
        <v>0</v>
      </c>
      <c r="U18" s="161"/>
      <c r="V18" s="159"/>
      <c r="W18" s="160">
        <f t="shared" si="0"/>
        <v>88</v>
      </c>
      <c r="X18" s="204"/>
      <c r="Y18" s="18"/>
      <c r="Z18" s="277">
        <f t="shared" si="1"/>
        <v>9</v>
      </c>
      <c r="AA18" s="18">
        <v>3</v>
      </c>
    </row>
    <row r="19" spans="1:27" ht="15.75">
      <c r="A19" s="21">
        <v>16</v>
      </c>
      <c r="B19" s="40" t="s">
        <v>232</v>
      </c>
      <c r="C19" s="32" t="s">
        <v>299</v>
      </c>
      <c r="D19" s="33">
        <v>1000</v>
      </c>
      <c r="E19" s="223">
        <v>20</v>
      </c>
      <c r="F19" s="351">
        <v>3</v>
      </c>
      <c r="G19" s="308">
        <v>0</v>
      </c>
      <c r="H19" s="308">
        <v>0</v>
      </c>
      <c r="I19" s="308">
        <v>0</v>
      </c>
      <c r="J19" s="308">
        <v>0</v>
      </c>
      <c r="K19" s="229">
        <v>27</v>
      </c>
      <c r="L19" s="228">
        <v>3</v>
      </c>
      <c r="M19" s="161">
        <v>21</v>
      </c>
      <c r="N19" s="159">
        <v>4</v>
      </c>
      <c r="O19" s="308">
        <v>0</v>
      </c>
      <c r="P19" s="308">
        <v>0</v>
      </c>
      <c r="Q19" s="308">
        <v>0</v>
      </c>
      <c r="R19" s="308">
        <v>0</v>
      </c>
      <c r="S19" s="160">
        <v>19</v>
      </c>
      <c r="T19" s="159">
        <v>4</v>
      </c>
      <c r="U19" s="161"/>
      <c r="V19" s="159"/>
      <c r="W19" s="160">
        <f t="shared" si="0"/>
        <v>87</v>
      </c>
      <c r="X19" s="204"/>
      <c r="Y19" s="18"/>
      <c r="Z19" s="277">
        <f t="shared" si="1"/>
        <v>14</v>
      </c>
      <c r="AA19" s="18">
        <v>4</v>
      </c>
    </row>
    <row r="20" spans="1:27" ht="15.75">
      <c r="A20" s="21">
        <v>17</v>
      </c>
      <c r="B20" s="32" t="s">
        <v>387</v>
      </c>
      <c r="C20" s="32" t="s">
        <v>173</v>
      </c>
      <c r="D20" s="33">
        <v>1000</v>
      </c>
      <c r="E20" s="223">
        <v>24</v>
      </c>
      <c r="F20" s="271">
        <v>4</v>
      </c>
      <c r="G20" s="248">
        <v>27</v>
      </c>
      <c r="H20" s="159">
        <v>3</v>
      </c>
      <c r="I20" s="308">
        <v>0</v>
      </c>
      <c r="J20" s="308">
        <v>0</v>
      </c>
      <c r="K20" s="308">
        <v>0</v>
      </c>
      <c r="L20" s="308">
        <v>0</v>
      </c>
      <c r="M20" s="308">
        <v>0</v>
      </c>
      <c r="N20" s="308">
        <v>0</v>
      </c>
      <c r="O20" s="160">
        <v>30</v>
      </c>
      <c r="P20" s="159">
        <v>4</v>
      </c>
      <c r="Q20" s="308">
        <v>0</v>
      </c>
      <c r="R20" s="308">
        <v>0</v>
      </c>
      <c r="S20" s="308">
        <v>0</v>
      </c>
      <c r="T20" s="308">
        <v>0</v>
      </c>
      <c r="U20" s="161"/>
      <c r="V20" s="159"/>
      <c r="W20" s="160">
        <f t="shared" si="0"/>
        <v>81</v>
      </c>
      <c r="X20" s="204"/>
      <c r="Y20" s="18"/>
      <c r="Z20" s="277">
        <f t="shared" si="1"/>
        <v>11</v>
      </c>
      <c r="AA20" s="18">
        <v>3</v>
      </c>
    </row>
    <row r="21" spans="1:27" ht="15.75">
      <c r="A21" s="21">
        <v>18</v>
      </c>
      <c r="B21" s="40" t="s">
        <v>710</v>
      </c>
      <c r="C21" s="32" t="s">
        <v>118</v>
      </c>
      <c r="D21" s="33">
        <v>1000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  <c r="J21" s="308">
        <v>0</v>
      </c>
      <c r="K21" s="161">
        <v>25</v>
      </c>
      <c r="L21" s="159">
        <v>3</v>
      </c>
      <c r="M21" s="161">
        <v>28</v>
      </c>
      <c r="N21" s="159">
        <v>4</v>
      </c>
      <c r="O21" s="308">
        <v>0</v>
      </c>
      <c r="P21" s="308">
        <v>0</v>
      </c>
      <c r="Q21" s="308">
        <v>0</v>
      </c>
      <c r="R21" s="308">
        <v>0</v>
      </c>
      <c r="S21" s="160">
        <v>26</v>
      </c>
      <c r="T21" s="159">
        <v>5</v>
      </c>
      <c r="U21" s="161"/>
      <c r="V21" s="159"/>
      <c r="W21" s="160">
        <f t="shared" si="0"/>
        <v>79</v>
      </c>
      <c r="X21" s="204"/>
      <c r="Y21" s="18"/>
      <c r="Z21" s="277">
        <f t="shared" si="1"/>
        <v>12</v>
      </c>
      <c r="AA21" s="18">
        <v>3</v>
      </c>
    </row>
    <row r="22" spans="1:27" ht="15.75">
      <c r="A22" s="21">
        <v>19</v>
      </c>
      <c r="B22" s="32" t="s">
        <v>396</v>
      </c>
      <c r="C22" s="32" t="s">
        <v>296</v>
      </c>
      <c r="D22" s="33">
        <v>1000</v>
      </c>
      <c r="E22" s="315">
        <v>14</v>
      </c>
      <c r="F22" s="316">
        <v>1</v>
      </c>
      <c r="G22" s="248">
        <v>22</v>
      </c>
      <c r="H22" s="159">
        <v>3</v>
      </c>
      <c r="I22" s="308">
        <v>0</v>
      </c>
      <c r="J22" s="308">
        <v>0</v>
      </c>
      <c r="K22" s="229">
        <v>22</v>
      </c>
      <c r="L22" s="228">
        <v>2</v>
      </c>
      <c r="M22" s="308">
        <v>0</v>
      </c>
      <c r="N22" s="308">
        <v>0</v>
      </c>
      <c r="O22" s="308">
        <v>0</v>
      </c>
      <c r="P22" s="308">
        <v>0</v>
      </c>
      <c r="Q22" s="186">
        <v>12</v>
      </c>
      <c r="R22" s="249">
        <v>1</v>
      </c>
      <c r="S22" s="186">
        <v>5</v>
      </c>
      <c r="T22" s="249">
        <v>3</v>
      </c>
      <c r="U22" s="209"/>
      <c r="V22" s="209"/>
      <c r="W22" s="160">
        <f t="shared" si="0"/>
        <v>75</v>
      </c>
      <c r="X22" s="204"/>
      <c r="Y22" s="18"/>
      <c r="Z22" s="277">
        <f t="shared" si="1"/>
        <v>10</v>
      </c>
      <c r="AA22" s="18">
        <v>5</v>
      </c>
    </row>
    <row r="23" spans="1:27" ht="15.75">
      <c r="A23" s="21">
        <v>20</v>
      </c>
      <c r="B23" s="32" t="s">
        <v>182</v>
      </c>
      <c r="C23" s="32" t="s">
        <v>296</v>
      </c>
      <c r="D23" s="33">
        <v>1000</v>
      </c>
      <c r="E23" s="315">
        <v>26</v>
      </c>
      <c r="F23" s="316">
        <v>4</v>
      </c>
      <c r="G23" s="308">
        <v>0</v>
      </c>
      <c r="H23" s="308">
        <v>0</v>
      </c>
      <c r="I23" s="308">
        <v>0</v>
      </c>
      <c r="J23" s="308">
        <v>0</v>
      </c>
      <c r="K23" s="308">
        <v>0</v>
      </c>
      <c r="L23" s="308">
        <v>0</v>
      </c>
      <c r="M23" s="160">
        <v>16</v>
      </c>
      <c r="N23" s="159">
        <v>3</v>
      </c>
      <c r="O23" s="308">
        <v>0</v>
      </c>
      <c r="P23" s="308">
        <v>0</v>
      </c>
      <c r="Q23" s="308">
        <v>0</v>
      </c>
      <c r="R23" s="308">
        <v>0</v>
      </c>
      <c r="S23" s="160">
        <v>29</v>
      </c>
      <c r="T23" s="159">
        <v>5</v>
      </c>
      <c r="U23" s="161"/>
      <c r="V23" s="159"/>
      <c r="W23" s="160">
        <f t="shared" si="0"/>
        <v>71</v>
      </c>
      <c r="X23" s="204">
        <v>29</v>
      </c>
      <c r="Y23" s="18">
        <v>1</v>
      </c>
      <c r="Z23" s="277">
        <f t="shared" si="1"/>
        <v>12</v>
      </c>
      <c r="AA23" s="18">
        <v>3</v>
      </c>
    </row>
    <row r="24" spans="1:27" ht="15.75">
      <c r="A24" s="21">
        <v>21</v>
      </c>
      <c r="B24" s="40" t="s">
        <v>247</v>
      </c>
      <c r="C24" s="40" t="s">
        <v>296</v>
      </c>
      <c r="D24" s="33">
        <v>1000</v>
      </c>
      <c r="E24" s="315">
        <v>18</v>
      </c>
      <c r="F24" s="316">
        <v>3</v>
      </c>
      <c r="G24" s="295">
        <v>0</v>
      </c>
      <c r="H24" s="295">
        <v>0</v>
      </c>
      <c r="I24" s="308">
        <v>0</v>
      </c>
      <c r="J24" s="308">
        <v>0</v>
      </c>
      <c r="K24" s="161">
        <v>17</v>
      </c>
      <c r="L24" s="159">
        <v>2</v>
      </c>
      <c r="M24" s="308">
        <v>0</v>
      </c>
      <c r="N24" s="308">
        <v>0</v>
      </c>
      <c r="O24" s="308">
        <v>0</v>
      </c>
      <c r="P24" s="308">
        <v>0</v>
      </c>
      <c r="Q24" s="161">
        <v>19</v>
      </c>
      <c r="R24" s="162">
        <v>3</v>
      </c>
      <c r="S24" s="160">
        <v>17</v>
      </c>
      <c r="T24" s="159">
        <v>4</v>
      </c>
      <c r="U24" s="161"/>
      <c r="V24" s="159"/>
      <c r="W24" s="160">
        <f t="shared" si="0"/>
        <v>71</v>
      </c>
      <c r="X24" s="204">
        <v>19</v>
      </c>
      <c r="Y24" s="18">
        <v>1</v>
      </c>
      <c r="Z24" s="277">
        <f t="shared" si="1"/>
        <v>12</v>
      </c>
      <c r="AA24" s="18">
        <v>4</v>
      </c>
    </row>
    <row r="25" spans="1:27" ht="15.75">
      <c r="A25" s="21">
        <v>22</v>
      </c>
      <c r="B25" s="32" t="s">
        <v>549</v>
      </c>
      <c r="C25" s="32" t="s">
        <v>606</v>
      </c>
      <c r="D25" s="33">
        <v>1000</v>
      </c>
      <c r="E25" s="308">
        <v>0</v>
      </c>
      <c r="F25" s="308">
        <v>0</v>
      </c>
      <c r="G25" s="314">
        <v>23</v>
      </c>
      <c r="H25" s="313">
        <v>2</v>
      </c>
      <c r="I25" s="308">
        <v>0</v>
      </c>
      <c r="J25" s="308">
        <v>0</v>
      </c>
      <c r="K25" s="308">
        <v>0</v>
      </c>
      <c r="L25" s="308">
        <v>0</v>
      </c>
      <c r="M25" s="161">
        <v>23</v>
      </c>
      <c r="N25" s="159">
        <v>4</v>
      </c>
      <c r="O25" s="308">
        <v>0</v>
      </c>
      <c r="P25" s="308">
        <v>0</v>
      </c>
      <c r="Q25" s="186">
        <v>24</v>
      </c>
      <c r="R25" s="249">
        <v>4</v>
      </c>
      <c r="S25" s="308">
        <v>0</v>
      </c>
      <c r="T25" s="308">
        <v>0</v>
      </c>
      <c r="U25" s="161"/>
      <c r="V25" s="159"/>
      <c r="W25" s="160">
        <f t="shared" si="0"/>
        <v>70</v>
      </c>
      <c r="X25" s="204"/>
      <c r="Y25" s="18"/>
      <c r="Z25" s="277">
        <f t="shared" si="1"/>
        <v>10</v>
      </c>
      <c r="AA25" s="18">
        <v>3</v>
      </c>
    </row>
    <row r="26" spans="1:27" ht="15.75">
      <c r="A26" s="21">
        <v>23</v>
      </c>
      <c r="B26" s="32" t="s">
        <v>397</v>
      </c>
      <c r="C26" s="32" t="s">
        <v>296</v>
      </c>
      <c r="D26" s="33">
        <v>1000</v>
      </c>
      <c r="E26" s="223">
        <v>13</v>
      </c>
      <c r="F26" s="271">
        <v>1</v>
      </c>
      <c r="G26" s="297">
        <v>19</v>
      </c>
      <c r="H26" s="389">
        <v>1</v>
      </c>
      <c r="I26" s="308">
        <v>0</v>
      </c>
      <c r="J26" s="308">
        <v>0</v>
      </c>
      <c r="K26" s="160">
        <v>8</v>
      </c>
      <c r="L26" s="159">
        <v>1</v>
      </c>
      <c r="M26" s="160">
        <v>11</v>
      </c>
      <c r="N26" s="159">
        <v>0</v>
      </c>
      <c r="O26" s="308">
        <v>0</v>
      </c>
      <c r="P26" s="308">
        <v>0</v>
      </c>
      <c r="Q26" s="186">
        <v>13</v>
      </c>
      <c r="R26" s="249">
        <v>2</v>
      </c>
      <c r="S26" s="450">
        <v>0</v>
      </c>
      <c r="T26" s="451">
        <v>2</v>
      </c>
      <c r="U26" s="161"/>
      <c r="V26" s="159"/>
      <c r="W26" s="160">
        <f>SUM(E26,G26,I26,K26,M26,O26,Q26,U26)</f>
        <v>64</v>
      </c>
      <c r="X26" s="204"/>
      <c r="Y26" s="18"/>
      <c r="Z26" s="277">
        <f>SUM(F26,H26,J26,L26,N26,P26,R26,V26)</f>
        <v>5</v>
      </c>
      <c r="AA26" s="18">
        <v>5</v>
      </c>
    </row>
    <row r="27" spans="1:27" ht="15.75">
      <c r="A27" s="21">
        <v>24</v>
      </c>
      <c r="B27" s="32" t="s">
        <v>724</v>
      </c>
      <c r="C27" s="32" t="s">
        <v>704</v>
      </c>
      <c r="D27" s="33">
        <v>1000</v>
      </c>
      <c r="E27" s="308">
        <v>0</v>
      </c>
      <c r="F27" s="308">
        <v>0</v>
      </c>
      <c r="G27" s="308">
        <v>0</v>
      </c>
      <c r="H27" s="308">
        <v>0</v>
      </c>
      <c r="I27" s="308">
        <v>0</v>
      </c>
      <c r="J27" s="308">
        <v>0</v>
      </c>
      <c r="K27" s="160">
        <v>10</v>
      </c>
      <c r="L27" s="159">
        <v>1</v>
      </c>
      <c r="M27" s="160">
        <v>13</v>
      </c>
      <c r="N27" s="159">
        <v>2</v>
      </c>
      <c r="O27" s="229">
        <v>22</v>
      </c>
      <c r="P27" s="228">
        <v>0</v>
      </c>
      <c r="Q27" s="308">
        <v>0</v>
      </c>
      <c r="R27" s="308">
        <v>0</v>
      </c>
      <c r="S27" s="160">
        <v>14</v>
      </c>
      <c r="T27" s="159">
        <v>4</v>
      </c>
      <c r="U27" s="209"/>
      <c r="V27" s="209"/>
      <c r="W27" s="160">
        <f aca="true" t="shared" si="2" ref="W27:W66">SUM(E27,G27,I27,K27,M27,O27,Q27,S27,U27)</f>
        <v>59</v>
      </c>
      <c r="X27" s="23"/>
      <c r="Y27" s="18"/>
      <c r="Z27" s="277">
        <f aca="true" t="shared" si="3" ref="Z27:Z66">SUM(F27,H27,J27,L27,N27,P27,R27,T27,V27)</f>
        <v>7</v>
      </c>
      <c r="AA27" s="18">
        <v>4</v>
      </c>
    </row>
    <row r="28" spans="1:27" ht="15.75">
      <c r="A28" s="21">
        <v>25</v>
      </c>
      <c r="B28" s="32" t="s">
        <v>393</v>
      </c>
      <c r="C28" s="32" t="s">
        <v>426</v>
      </c>
      <c r="D28" s="33">
        <v>1000</v>
      </c>
      <c r="E28" s="223">
        <v>16</v>
      </c>
      <c r="F28" s="351">
        <v>2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v>0</v>
      </c>
      <c r="M28" s="308">
        <v>0</v>
      </c>
      <c r="N28" s="308">
        <v>0</v>
      </c>
      <c r="O28" s="308">
        <v>0</v>
      </c>
      <c r="P28" s="308">
        <v>0</v>
      </c>
      <c r="Q28" s="161">
        <v>15</v>
      </c>
      <c r="R28" s="162">
        <v>2</v>
      </c>
      <c r="S28" s="186">
        <v>24</v>
      </c>
      <c r="T28" s="249">
        <v>4</v>
      </c>
      <c r="U28" s="209"/>
      <c r="V28" s="209"/>
      <c r="W28" s="160">
        <f t="shared" si="2"/>
        <v>55</v>
      </c>
      <c r="X28" s="23"/>
      <c r="Y28" s="18"/>
      <c r="Z28" s="277">
        <f t="shared" si="3"/>
        <v>8</v>
      </c>
      <c r="AA28" s="18">
        <v>3</v>
      </c>
    </row>
    <row r="29" spans="1:27" ht="15.75">
      <c r="A29" s="21">
        <v>26</v>
      </c>
      <c r="B29" s="32" t="s">
        <v>783</v>
      </c>
      <c r="C29" s="32" t="s">
        <v>121</v>
      </c>
      <c r="D29" s="33">
        <v>1000</v>
      </c>
      <c r="E29" s="308">
        <v>0</v>
      </c>
      <c r="F29" s="308">
        <v>0</v>
      </c>
      <c r="G29" s="308">
        <v>0</v>
      </c>
      <c r="H29" s="308">
        <v>0</v>
      </c>
      <c r="I29" s="308">
        <v>0</v>
      </c>
      <c r="J29" s="308">
        <v>0</v>
      </c>
      <c r="K29" s="308">
        <v>0</v>
      </c>
      <c r="L29" s="308">
        <v>0</v>
      </c>
      <c r="M29" s="186">
        <v>26</v>
      </c>
      <c r="N29" s="249">
        <v>5</v>
      </c>
      <c r="O29" s="308">
        <v>0</v>
      </c>
      <c r="P29" s="308">
        <v>0</v>
      </c>
      <c r="Q29" s="308">
        <v>0</v>
      </c>
      <c r="R29" s="308">
        <v>0</v>
      </c>
      <c r="S29" s="160">
        <v>28</v>
      </c>
      <c r="T29" s="159">
        <v>5</v>
      </c>
      <c r="U29" s="161"/>
      <c r="V29" s="159"/>
      <c r="W29" s="160">
        <f t="shared" si="2"/>
        <v>54</v>
      </c>
      <c r="X29" s="204"/>
      <c r="Y29" s="18"/>
      <c r="Z29" s="277">
        <f t="shared" si="3"/>
        <v>10</v>
      </c>
      <c r="AA29" s="18">
        <v>2</v>
      </c>
    </row>
    <row r="30" spans="1:27" ht="15.75">
      <c r="A30" s="21">
        <v>27</v>
      </c>
      <c r="B30" s="32" t="s">
        <v>780</v>
      </c>
      <c r="C30" s="32" t="s">
        <v>781</v>
      </c>
      <c r="D30" s="33">
        <v>1000</v>
      </c>
      <c r="E30" s="295">
        <v>0</v>
      </c>
      <c r="F30" s="295">
        <v>0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308">
        <v>0</v>
      </c>
      <c r="M30" s="186">
        <v>27</v>
      </c>
      <c r="N30" s="249">
        <v>5</v>
      </c>
      <c r="O30" s="308">
        <v>0</v>
      </c>
      <c r="P30" s="308">
        <v>0</v>
      </c>
      <c r="Q30" s="308">
        <v>0</v>
      </c>
      <c r="R30" s="308">
        <v>0</v>
      </c>
      <c r="S30" s="160">
        <v>23</v>
      </c>
      <c r="T30" s="159">
        <v>4</v>
      </c>
      <c r="U30" s="161"/>
      <c r="V30" s="159"/>
      <c r="W30" s="160">
        <f t="shared" si="2"/>
        <v>50</v>
      </c>
      <c r="X30" s="204">
        <v>27</v>
      </c>
      <c r="Y30" s="18">
        <v>1</v>
      </c>
      <c r="Z30" s="277">
        <f t="shared" si="3"/>
        <v>9</v>
      </c>
      <c r="AA30" s="18">
        <v>2</v>
      </c>
    </row>
    <row r="31" spans="1:27" ht="15.75">
      <c r="A31" s="21">
        <v>28</v>
      </c>
      <c r="B31" s="40" t="s">
        <v>540</v>
      </c>
      <c r="C31" s="40" t="s">
        <v>541</v>
      </c>
      <c r="D31" s="33">
        <v>1000</v>
      </c>
      <c r="E31" s="295">
        <v>0</v>
      </c>
      <c r="F31" s="295">
        <v>0</v>
      </c>
      <c r="G31" s="318">
        <v>25</v>
      </c>
      <c r="H31" s="173">
        <v>3</v>
      </c>
      <c r="I31" s="203">
        <v>25</v>
      </c>
      <c r="J31" s="173">
        <v>1</v>
      </c>
      <c r="K31" s="295">
        <v>0</v>
      </c>
      <c r="L31" s="295">
        <v>0</v>
      </c>
      <c r="M31" s="295">
        <v>0</v>
      </c>
      <c r="N31" s="295">
        <v>0</v>
      </c>
      <c r="O31" s="308">
        <v>0</v>
      </c>
      <c r="P31" s="308">
        <v>0</v>
      </c>
      <c r="Q31" s="308">
        <v>0</v>
      </c>
      <c r="R31" s="308">
        <v>0</v>
      </c>
      <c r="S31" s="308">
        <v>0</v>
      </c>
      <c r="T31" s="308">
        <v>0</v>
      </c>
      <c r="U31" s="161"/>
      <c r="V31" s="159"/>
      <c r="W31" s="160">
        <f t="shared" si="2"/>
        <v>50</v>
      </c>
      <c r="X31" s="204">
        <v>25</v>
      </c>
      <c r="Y31" s="18">
        <v>2</v>
      </c>
      <c r="Z31" s="277">
        <f t="shared" si="3"/>
        <v>4</v>
      </c>
      <c r="AA31" s="18">
        <v>2</v>
      </c>
    </row>
    <row r="32" spans="1:27" ht="15.75">
      <c r="A32" s="21">
        <v>29</v>
      </c>
      <c r="B32" s="32" t="s">
        <v>249</v>
      </c>
      <c r="C32" s="32" t="s">
        <v>425</v>
      </c>
      <c r="D32" s="33">
        <v>1000</v>
      </c>
      <c r="E32" s="223">
        <v>25</v>
      </c>
      <c r="F32" s="271">
        <v>4</v>
      </c>
      <c r="G32" s="295">
        <v>0</v>
      </c>
      <c r="H32" s="295">
        <v>0</v>
      </c>
      <c r="I32" s="308">
        <v>0</v>
      </c>
      <c r="J32" s="308">
        <v>0</v>
      </c>
      <c r="K32" s="161">
        <v>20</v>
      </c>
      <c r="L32" s="159">
        <v>2</v>
      </c>
      <c r="M32" s="308">
        <v>0</v>
      </c>
      <c r="N32" s="308">
        <v>0</v>
      </c>
      <c r="O32" s="308">
        <v>0</v>
      </c>
      <c r="P32" s="308">
        <v>0</v>
      </c>
      <c r="Q32" s="308">
        <v>0</v>
      </c>
      <c r="R32" s="308">
        <v>0</v>
      </c>
      <c r="S32" s="308">
        <v>0</v>
      </c>
      <c r="T32" s="308">
        <v>0</v>
      </c>
      <c r="U32" s="161"/>
      <c r="V32" s="159"/>
      <c r="W32" s="160">
        <f t="shared" si="2"/>
        <v>45</v>
      </c>
      <c r="X32" s="204"/>
      <c r="Y32" s="18"/>
      <c r="Z32" s="277">
        <f t="shared" si="3"/>
        <v>6</v>
      </c>
      <c r="AA32" s="18">
        <v>2</v>
      </c>
    </row>
    <row r="33" spans="1:27" ht="15.75">
      <c r="A33" s="21">
        <v>30</v>
      </c>
      <c r="B33" s="32" t="s">
        <v>965</v>
      </c>
      <c r="C33" s="32" t="s">
        <v>44</v>
      </c>
      <c r="D33" s="33">
        <v>1000</v>
      </c>
      <c r="E33" s="308">
        <v>0</v>
      </c>
      <c r="F33" s="317">
        <v>0</v>
      </c>
      <c r="G33" s="295">
        <v>0</v>
      </c>
      <c r="H33" s="295">
        <v>0</v>
      </c>
      <c r="I33" s="308">
        <v>0</v>
      </c>
      <c r="J33" s="308">
        <v>0</v>
      </c>
      <c r="K33" s="308">
        <v>0</v>
      </c>
      <c r="L33" s="308">
        <v>0</v>
      </c>
      <c r="M33" s="308">
        <v>0</v>
      </c>
      <c r="N33" s="308">
        <v>0</v>
      </c>
      <c r="O33" s="308">
        <v>0</v>
      </c>
      <c r="P33" s="308">
        <v>0</v>
      </c>
      <c r="Q33" s="161">
        <v>23</v>
      </c>
      <c r="R33" s="162">
        <v>4</v>
      </c>
      <c r="S33" s="160">
        <v>15</v>
      </c>
      <c r="T33" s="159">
        <v>4</v>
      </c>
      <c r="U33" s="161"/>
      <c r="V33" s="159"/>
      <c r="W33" s="160">
        <f t="shared" si="2"/>
        <v>38</v>
      </c>
      <c r="X33" s="204"/>
      <c r="Y33" s="18"/>
      <c r="Z33" s="277">
        <f t="shared" si="3"/>
        <v>8</v>
      </c>
      <c r="AA33" s="18">
        <v>2</v>
      </c>
    </row>
    <row r="34" spans="1:27" ht="15.75">
      <c r="A34" s="21">
        <v>31</v>
      </c>
      <c r="B34" s="32" t="s">
        <v>967</v>
      </c>
      <c r="C34" s="32" t="s">
        <v>44</v>
      </c>
      <c r="D34" s="33">
        <v>1000</v>
      </c>
      <c r="E34" s="308">
        <v>0</v>
      </c>
      <c r="F34" s="317">
        <v>0</v>
      </c>
      <c r="G34" s="295">
        <v>0</v>
      </c>
      <c r="H34" s="295">
        <v>0</v>
      </c>
      <c r="I34" s="308">
        <v>0</v>
      </c>
      <c r="J34" s="308">
        <v>0</v>
      </c>
      <c r="K34" s="308">
        <v>0</v>
      </c>
      <c r="L34" s="308">
        <v>0</v>
      </c>
      <c r="M34" s="308">
        <v>0</v>
      </c>
      <c r="N34" s="308">
        <v>0</v>
      </c>
      <c r="O34" s="308">
        <v>0</v>
      </c>
      <c r="P34" s="308">
        <v>0</v>
      </c>
      <c r="Q34" s="161">
        <v>17</v>
      </c>
      <c r="R34" s="162">
        <v>3</v>
      </c>
      <c r="S34" s="160">
        <v>18</v>
      </c>
      <c r="T34" s="159">
        <v>3</v>
      </c>
      <c r="U34" s="161"/>
      <c r="V34" s="159"/>
      <c r="W34" s="160">
        <f t="shared" si="2"/>
        <v>35</v>
      </c>
      <c r="X34" s="204"/>
      <c r="Y34" s="18"/>
      <c r="Z34" s="277">
        <f t="shared" si="3"/>
        <v>6</v>
      </c>
      <c r="AA34" s="18">
        <v>2</v>
      </c>
    </row>
    <row r="35" spans="1:27" ht="15.75">
      <c r="A35" s="21">
        <v>32</v>
      </c>
      <c r="B35" s="40" t="s">
        <v>394</v>
      </c>
      <c r="C35" s="40" t="s">
        <v>425</v>
      </c>
      <c r="D35" s="33">
        <v>1000</v>
      </c>
      <c r="E35" s="223">
        <v>15</v>
      </c>
      <c r="F35" s="351">
        <v>1</v>
      </c>
      <c r="G35" s="308">
        <v>0</v>
      </c>
      <c r="H35" s="308">
        <v>0</v>
      </c>
      <c r="I35" s="308">
        <v>0</v>
      </c>
      <c r="J35" s="308">
        <v>0</v>
      </c>
      <c r="K35" s="160">
        <v>18</v>
      </c>
      <c r="L35" s="159">
        <v>1</v>
      </c>
      <c r="M35" s="308">
        <v>0</v>
      </c>
      <c r="N35" s="308">
        <v>0</v>
      </c>
      <c r="O35" s="308">
        <v>0</v>
      </c>
      <c r="P35" s="308">
        <v>0</v>
      </c>
      <c r="Q35" s="308">
        <v>0</v>
      </c>
      <c r="R35" s="308">
        <v>0</v>
      </c>
      <c r="S35" s="308">
        <v>0</v>
      </c>
      <c r="T35" s="308">
        <v>0</v>
      </c>
      <c r="U35" s="209"/>
      <c r="V35" s="209"/>
      <c r="W35" s="160">
        <f t="shared" si="2"/>
        <v>33</v>
      </c>
      <c r="X35" s="23"/>
      <c r="Y35" s="18"/>
      <c r="Z35" s="277">
        <f t="shared" si="3"/>
        <v>2</v>
      </c>
      <c r="AA35" s="18">
        <v>2</v>
      </c>
    </row>
    <row r="36" spans="1:27" ht="15.75">
      <c r="A36" s="21">
        <v>33</v>
      </c>
      <c r="B36" s="32" t="s">
        <v>764</v>
      </c>
      <c r="C36" s="32" t="s">
        <v>118</v>
      </c>
      <c r="D36" s="33">
        <v>1100</v>
      </c>
      <c r="E36" s="308">
        <v>0</v>
      </c>
      <c r="F36" s="317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0</v>
      </c>
      <c r="M36" s="186">
        <v>32</v>
      </c>
      <c r="N36" s="249">
        <v>5</v>
      </c>
      <c r="O36" s="308">
        <v>0</v>
      </c>
      <c r="P36" s="308">
        <v>0</v>
      </c>
      <c r="Q36" s="308">
        <v>0</v>
      </c>
      <c r="R36" s="308">
        <v>0</v>
      </c>
      <c r="S36" s="308">
        <v>0</v>
      </c>
      <c r="T36" s="308">
        <v>0</v>
      </c>
      <c r="U36" s="161"/>
      <c r="V36" s="159"/>
      <c r="W36" s="160">
        <f t="shared" si="2"/>
        <v>32</v>
      </c>
      <c r="X36" s="204"/>
      <c r="Y36" s="18"/>
      <c r="Z36" s="277">
        <f t="shared" si="3"/>
        <v>5</v>
      </c>
      <c r="AA36" s="18">
        <v>1</v>
      </c>
    </row>
    <row r="37" spans="1:27" ht="15.75">
      <c r="A37" s="21">
        <v>34</v>
      </c>
      <c r="B37" s="342" t="s">
        <v>942</v>
      </c>
      <c r="C37" s="342" t="s">
        <v>951</v>
      </c>
      <c r="D37" s="33">
        <v>1000</v>
      </c>
      <c r="E37" s="308">
        <v>0</v>
      </c>
      <c r="F37" s="317">
        <v>0</v>
      </c>
      <c r="G37" s="295">
        <v>0</v>
      </c>
      <c r="H37" s="295">
        <v>0</v>
      </c>
      <c r="I37" s="308">
        <v>0</v>
      </c>
      <c r="J37" s="308">
        <v>0</v>
      </c>
      <c r="K37" s="367">
        <v>0</v>
      </c>
      <c r="L37" s="367">
        <v>0</v>
      </c>
      <c r="M37" s="367">
        <v>0</v>
      </c>
      <c r="N37" s="367">
        <v>0</v>
      </c>
      <c r="O37" s="229">
        <v>28</v>
      </c>
      <c r="P37" s="228">
        <v>3</v>
      </c>
      <c r="Q37" s="308">
        <v>0</v>
      </c>
      <c r="R37" s="308">
        <v>0</v>
      </c>
      <c r="S37" s="308">
        <v>0</v>
      </c>
      <c r="T37" s="308">
        <v>0</v>
      </c>
      <c r="U37" s="251"/>
      <c r="V37" s="222"/>
      <c r="W37" s="160">
        <f t="shared" si="2"/>
        <v>28</v>
      </c>
      <c r="X37" s="204"/>
      <c r="Y37" s="18"/>
      <c r="Z37" s="277">
        <f t="shared" si="3"/>
        <v>3</v>
      </c>
      <c r="AA37" s="18">
        <v>1</v>
      </c>
    </row>
    <row r="38" spans="1:27" ht="15.75">
      <c r="A38" s="21">
        <v>35</v>
      </c>
      <c r="B38" s="40" t="s">
        <v>533</v>
      </c>
      <c r="C38" s="40" t="s">
        <v>461</v>
      </c>
      <c r="D38" s="33">
        <v>1000</v>
      </c>
      <c r="E38" s="308">
        <v>0</v>
      </c>
      <c r="F38" s="308">
        <v>0</v>
      </c>
      <c r="G38" s="248">
        <v>26</v>
      </c>
      <c r="H38" s="159">
        <v>3</v>
      </c>
      <c r="I38" s="308">
        <v>0</v>
      </c>
      <c r="J38" s="308">
        <v>0</v>
      </c>
      <c r="K38" s="308">
        <v>0</v>
      </c>
      <c r="L38" s="308">
        <v>0</v>
      </c>
      <c r="M38" s="308">
        <v>0</v>
      </c>
      <c r="N38" s="308">
        <v>0</v>
      </c>
      <c r="O38" s="309">
        <v>0</v>
      </c>
      <c r="P38" s="309">
        <v>0</v>
      </c>
      <c r="Q38" s="308">
        <v>0</v>
      </c>
      <c r="R38" s="308">
        <v>0</v>
      </c>
      <c r="S38" s="308">
        <v>0</v>
      </c>
      <c r="T38" s="308">
        <v>0</v>
      </c>
      <c r="U38" s="161"/>
      <c r="V38" s="422"/>
      <c r="W38" s="160">
        <f t="shared" si="2"/>
        <v>26</v>
      </c>
      <c r="X38" s="204">
        <v>26</v>
      </c>
      <c r="Y38" s="18">
        <v>1</v>
      </c>
      <c r="Z38" s="277">
        <f t="shared" si="3"/>
        <v>3</v>
      </c>
      <c r="AA38" s="18">
        <v>1</v>
      </c>
    </row>
    <row r="39" spans="1:27" ht="15.75">
      <c r="A39" s="319" t="s">
        <v>1062</v>
      </c>
      <c r="B39" s="342" t="s">
        <v>635</v>
      </c>
      <c r="C39" s="32" t="s">
        <v>118</v>
      </c>
      <c r="D39" s="33">
        <v>1000</v>
      </c>
      <c r="E39" s="308">
        <v>0</v>
      </c>
      <c r="F39" s="317">
        <v>0</v>
      </c>
      <c r="G39" s="295">
        <v>0</v>
      </c>
      <c r="H39" s="295">
        <v>0</v>
      </c>
      <c r="I39" s="189">
        <v>26</v>
      </c>
      <c r="J39" s="159">
        <v>1</v>
      </c>
      <c r="K39" s="317">
        <v>0</v>
      </c>
      <c r="L39" s="317">
        <v>0</v>
      </c>
      <c r="M39" s="308">
        <v>0</v>
      </c>
      <c r="N39" s="308">
        <v>0</v>
      </c>
      <c r="O39" s="308">
        <v>0</v>
      </c>
      <c r="P39" s="308">
        <v>0</v>
      </c>
      <c r="Q39" s="308">
        <v>0</v>
      </c>
      <c r="R39" s="308">
        <v>0</v>
      </c>
      <c r="S39" s="308">
        <v>0</v>
      </c>
      <c r="T39" s="308">
        <v>0</v>
      </c>
      <c r="U39" s="449"/>
      <c r="V39" s="252"/>
      <c r="W39" s="160">
        <f t="shared" si="2"/>
        <v>26</v>
      </c>
      <c r="X39" s="204">
        <v>26</v>
      </c>
      <c r="Y39" s="18">
        <v>1</v>
      </c>
      <c r="Z39" s="277">
        <f t="shared" si="3"/>
        <v>1</v>
      </c>
      <c r="AA39" s="18">
        <v>1</v>
      </c>
    </row>
    <row r="40" spans="1:27" ht="15.75">
      <c r="A40" s="319" t="s">
        <v>1062</v>
      </c>
      <c r="B40" s="342" t="s">
        <v>946</v>
      </c>
      <c r="C40" s="342" t="s">
        <v>931</v>
      </c>
      <c r="D40" s="33">
        <v>1000</v>
      </c>
      <c r="E40" s="308">
        <v>0</v>
      </c>
      <c r="F40" s="308">
        <v>0</v>
      </c>
      <c r="G40" s="308">
        <v>0</v>
      </c>
      <c r="H40" s="308">
        <v>0</v>
      </c>
      <c r="I40" s="308">
        <v>0</v>
      </c>
      <c r="J40" s="308">
        <v>0</v>
      </c>
      <c r="K40" s="308">
        <v>0</v>
      </c>
      <c r="L40" s="308">
        <v>0</v>
      </c>
      <c r="M40" s="308">
        <v>0</v>
      </c>
      <c r="N40" s="308">
        <v>0</v>
      </c>
      <c r="O40" s="229">
        <v>26</v>
      </c>
      <c r="P40" s="228">
        <v>1</v>
      </c>
      <c r="Q40" s="308">
        <v>0</v>
      </c>
      <c r="R40" s="308">
        <v>0</v>
      </c>
      <c r="S40" s="308">
        <v>0</v>
      </c>
      <c r="T40" s="308">
        <v>0</v>
      </c>
      <c r="U40" s="366"/>
      <c r="V40" s="252"/>
      <c r="W40" s="160">
        <f t="shared" si="2"/>
        <v>26</v>
      </c>
      <c r="X40" s="204">
        <v>26</v>
      </c>
      <c r="Y40" s="18">
        <v>1</v>
      </c>
      <c r="Z40" s="277">
        <f t="shared" si="3"/>
        <v>1</v>
      </c>
      <c r="AA40" s="18">
        <v>1</v>
      </c>
    </row>
    <row r="41" spans="1:27" ht="15.75">
      <c r="A41" s="21">
        <v>38</v>
      </c>
      <c r="B41" s="342" t="s">
        <v>637</v>
      </c>
      <c r="C41" s="342" t="s">
        <v>638</v>
      </c>
      <c r="D41" s="33">
        <v>1000</v>
      </c>
      <c r="E41" s="308">
        <v>0</v>
      </c>
      <c r="F41" s="308">
        <v>0</v>
      </c>
      <c r="G41" s="308">
        <v>0</v>
      </c>
      <c r="H41" s="308">
        <v>0</v>
      </c>
      <c r="I41" s="189">
        <v>24</v>
      </c>
      <c r="J41" s="159">
        <v>0</v>
      </c>
      <c r="K41" s="317">
        <v>0</v>
      </c>
      <c r="L41" s="317">
        <v>0</v>
      </c>
      <c r="M41" s="308">
        <v>0</v>
      </c>
      <c r="N41" s="308">
        <v>0</v>
      </c>
      <c r="O41" s="308">
        <v>0</v>
      </c>
      <c r="P41" s="308">
        <v>0</v>
      </c>
      <c r="Q41" s="308">
        <v>0</v>
      </c>
      <c r="R41" s="308">
        <v>0</v>
      </c>
      <c r="S41" s="308">
        <v>0</v>
      </c>
      <c r="T41" s="308">
        <v>0</v>
      </c>
      <c r="U41" s="366"/>
      <c r="V41" s="252"/>
      <c r="W41" s="160">
        <f t="shared" si="2"/>
        <v>24</v>
      </c>
      <c r="X41" s="204"/>
      <c r="Y41" s="18"/>
      <c r="Z41" s="277">
        <f t="shared" si="3"/>
        <v>0</v>
      </c>
      <c r="AA41" s="18">
        <v>1</v>
      </c>
    </row>
    <row r="42" spans="1:27" ht="15.75">
      <c r="A42" s="21">
        <v>39</v>
      </c>
      <c r="B42" s="342" t="s">
        <v>949</v>
      </c>
      <c r="C42" s="342" t="s">
        <v>931</v>
      </c>
      <c r="D42" s="33">
        <v>1000</v>
      </c>
      <c r="E42" s="308">
        <v>0</v>
      </c>
      <c r="F42" s="308">
        <v>0</v>
      </c>
      <c r="G42" s="308">
        <v>0</v>
      </c>
      <c r="H42" s="308">
        <v>0</v>
      </c>
      <c r="I42" s="308">
        <v>0</v>
      </c>
      <c r="J42" s="308">
        <v>0</v>
      </c>
      <c r="K42" s="308">
        <v>0</v>
      </c>
      <c r="L42" s="308">
        <v>0</v>
      </c>
      <c r="M42" s="367">
        <v>0</v>
      </c>
      <c r="N42" s="367">
        <v>0</v>
      </c>
      <c r="O42" s="160">
        <v>23</v>
      </c>
      <c r="P42" s="159">
        <v>0</v>
      </c>
      <c r="Q42" s="308">
        <v>0</v>
      </c>
      <c r="R42" s="308">
        <v>0</v>
      </c>
      <c r="S42" s="308">
        <v>0</v>
      </c>
      <c r="T42" s="308">
        <v>0</v>
      </c>
      <c r="U42" s="366"/>
      <c r="V42" s="252"/>
      <c r="W42" s="160">
        <f t="shared" si="2"/>
        <v>23</v>
      </c>
      <c r="X42" s="204"/>
      <c r="Y42" s="18"/>
      <c r="Z42" s="277">
        <f t="shared" si="3"/>
        <v>0</v>
      </c>
      <c r="AA42" s="18">
        <v>1</v>
      </c>
    </row>
    <row r="43" spans="1:27" ht="15.75">
      <c r="A43" s="21">
        <v>40</v>
      </c>
      <c r="B43" s="32" t="s">
        <v>1043</v>
      </c>
      <c r="C43" s="270" t="s">
        <v>38</v>
      </c>
      <c r="D43" s="33">
        <v>1000</v>
      </c>
      <c r="E43" s="308">
        <v>0</v>
      </c>
      <c r="F43" s="308">
        <v>0</v>
      </c>
      <c r="G43" s="308">
        <v>0</v>
      </c>
      <c r="H43" s="308">
        <v>0</v>
      </c>
      <c r="I43" s="308">
        <v>0</v>
      </c>
      <c r="J43" s="308">
        <v>0</v>
      </c>
      <c r="K43" s="308">
        <v>0</v>
      </c>
      <c r="L43" s="308">
        <v>0</v>
      </c>
      <c r="M43" s="308">
        <v>0</v>
      </c>
      <c r="N43" s="308">
        <v>0</v>
      </c>
      <c r="O43" s="308">
        <v>0</v>
      </c>
      <c r="P43" s="308">
        <v>0</v>
      </c>
      <c r="Q43" s="308">
        <v>0</v>
      </c>
      <c r="R43" s="308">
        <v>0</v>
      </c>
      <c r="S43" s="160">
        <v>21</v>
      </c>
      <c r="T43" s="159">
        <v>4</v>
      </c>
      <c r="U43" s="366"/>
      <c r="V43" s="252"/>
      <c r="W43" s="160">
        <f t="shared" si="2"/>
        <v>21</v>
      </c>
      <c r="X43" s="204">
        <v>21</v>
      </c>
      <c r="Y43" s="18">
        <v>1</v>
      </c>
      <c r="Z43" s="277">
        <f t="shared" si="3"/>
        <v>4</v>
      </c>
      <c r="AA43" s="18">
        <v>1</v>
      </c>
    </row>
    <row r="44" spans="1:27" ht="15.75">
      <c r="A44" s="21">
        <v>41</v>
      </c>
      <c r="B44" s="32" t="s">
        <v>253</v>
      </c>
      <c r="C44" s="32" t="s">
        <v>305</v>
      </c>
      <c r="D44" s="33">
        <v>1000</v>
      </c>
      <c r="E44" s="223">
        <v>21</v>
      </c>
      <c r="F44" s="351">
        <v>3</v>
      </c>
      <c r="G44" s="308">
        <v>0</v>
      </c>
      <c r="H44" s="308">
        <v>0</v>
      </c>
      <c r="I44" s="308">
        <v>0</v>
      </c>
      <c r="J44" s="308">
        <v>0</v>
      </c>
      <c r="K44" s="308">
        <v>0</v>
      </c>
      <c r="L44" s="308">
        <v>0</v>
      </c>
      <c r="M44" s="367">
        <v>0</v>
      </c>
      <c r="N44" s="367">
        <v>0</v>
      </c>
      <c r="O44" s="308">
        <v>0</v>
      </c>
      <c r="P44" s="308">
        <v>0</v>
      </c>
      <c r="Q44" s="308">
        <v>0</v>
      </c>
      <c r="R44" s="308">
        <v>0</v>
      </c>
      <c r="S44" s="308">
        <v>0</v>
      </c>
      <c r="T44" s="308">
        <v>0</v>
      </c>
      <c r="U44" s="366"/>
      <c r="V44" s="252"/>
      <c r="W44" s="160">
        <f t="shared" si="2"/>
        <v>21</v>
      </c>
      <c r="X44" s="204">
        <v>21</v>
      </c>
      <c r="Y44" s="18">
        <v>1</v>
      </c>
      <c r="Z44" s="277">
        <f t="shared" si="3"/>
        <v>3</v>
      </c>
      <c r="AA44" s="18">
        <v>1</v>
      </c>
    </row>
    <row r="45" spans="1:27" ht="15.75">
      <c r="A45" s="21">
        <v>42</v>
      </c>
      <c r="B45" s="32" t="s">
        <v>810</v>
      </c>
      <c r="C45" s="32" t="s">
        <v>751</v>
      </c>
      <c r="D45" s="33">
        <v>1000</v>
      </c>
      <c r="E45" s="308">
        <v>0</v>
      </c>
      <c r="F45" s="317">
        <v>0</v>
      </c>
      <c r="G45" s="317">
        <v>0</v>
      </c>
      <c r="H45" s="317">
        <v>0</v>
      </c>
      <c r="I45" s="308">
        <v>0</v>
      </c>
      <c r="J45" s="308">
        <v>0</v>
      </c>
      <c r="K45" s="308">
        <v>0</v>
      </c>
      <c r="L45" s="308">
        <v>0</v>
      </c>
      <c r="M45" s="161">
        <v>20</v>
      </c>
      <c r="N45" s="159">
        <v>4</v>
      </c>
      <c r="O45" s="308">
        <v>0</v>
      </c>
      <c r="P45" s="308">
        <v>0</v>
      </c>
      <c r="Q45" s="308">
        <v>0</v>
      </c>
      <c r="R45" s="308">
        <v>0</v>
      </c>
      <c r="S45" s="308">
        <v>0</v>
      </c>
      <c r="T45" s="308">
        <v>0</v>
      </c>
      <c r="U45" s="253"/>
      <c r="V45" s="252"/>
      <c r="W45" s="160">
        <f t="shared" si="2"/>
        <v>20</v>
      </c>
      <c r="X45" s="204">
        <v>20</v>
      </c>
      <c r="Y45" s="18">
        <v>1</v>
      </c>
      <c r="Z45" s="277">
        <f t="shared" si="3"/>
        <v>4</v>
      </c>
      <c r="AA45" s="18">
        <v>1</v>
      </c>
    </row>
    <row r="46" spans="1:27" ht="15.75">
      <c r="A46" s="21">
        <v>43</v>
      </c>
      <c r="B46" s="32" t="s">
        <v>558</v>
      </c>
      <c r="C46" s="32" t="s">
        <v>461</v>
      </c>
      <c r="D46" s="33">
        <v>1000</v>
      </c>
      <c r="E46" s="308">
        <v>0</v>
      </c>
      <c r="F46" s="308">
        <v>0</v>
      </c>
      <c r="G46" s="248">
        <v>20</v>
      </c>
      <c r="H46" s="159">
        <v>1</v>
      </c>
      <c r="I46" s="308">
        <v>0</v>
      </c>
      <c r="J46" s="308">
        <v>0</v>
      </c>
      <c r="K46" s="308">
        <v>0</v>
      </c>
      <c r="L46" s="308">
        <v>0</v>
      </c>
      <c r="M46" s="308">
        <v>0</v>
      </c>
      <c r="N46" s="308">
        <v>0</v>
      </c>
      <c r="O46" s="308">
        <v>0</v>
      </c>
      <c r="P46" s="308">
        <v>0</v>
      </c>
      <c r="Q46" s="308">
        <v>0</v>
      </c>
      <c r="R46" s="308">
        <v>0</v>
      </c>
      <c r="S46" s="308">
        <v>0</v>
      </c>
      <c r="T46" s="308">
        <v>0</v>
      </c>
      <c r="U46" s="161"/>
      <c r="V46" s="159"/>
      <c r="W46" s="160">
        <f t="shared" si="2"/>
        <v>20</v>
      </c>
      <c r="X46" s="204">
        <v>20</v>
      </c>
      <c r="Y46" s="18">
        <v>1</v>
      </c>
      <c r="Z46" s="277">
        <f t="shared" si="3"/>
        <v>1</v>
      </c>
      <c r="AA46" s="18">
        <v>1</v>
      </c>
    </row>
    <row r="47" spans="1:27" ht="15.75">
      <c r="A47" s="21">
        <v>44</v>
      </c>
      <c r="B47" s="32" t="s">
        <v>728</v>
      </c>
      <c r="C47" s="32" t="s">
        <v>734</v>
      </c>
      <c r="D47" s="33">
        <v>1000</v>
      </c>
      <c r="E47" s="308">
        <v>0</v>
      </c>
      <c r="F47" s="317">
        <v>0</v>
      </c>
      <c r="G47" s="317">
        <v>0</v>
      </c>
      <c r="H47" s="317">
        <v>0</v>
      </c>
      <c r="I47" s="308">
        <v>0</v>
      </c>
      <c r="J47" s="308">
        <v>0</v>
      </c>
      <c r="K47" s="192">
        <v>9</v>
      </c>
      <c r="L47" s="180">
        <v>0</v>
      </c>
      <c r="M47" s="308">
        <v>0</v>
      </c>
      <c r="N47" s="308">
        <v>0</v>
      </c>
      <c r="O47" s="308">
        <v>0</v>
      </c>
      <c r="P47" s="308">
        <v>0</v>
      </c>
      <c r="Q47" s="186">
        <v>11</v>
      </c>
      <c r="R47" s="249">
        <v>1</v>
      </c>
      <c r="S47" s="161">
        <v>0</v>
      </c>
      <c r="T47" s="159">
        <v>1</v>
      </c>
      <c r="U47" s="225"/>
      <c r="V47" s="225"/>
      <c r="W47" s="160">
        <f t="shared" si="2"/>
        <v>20</v>
      </c>
      <c r="X47" s="23">
        <v>11</v>
      </c>
      <c r="Y47" s="18">
        <v>1</v>
      </c>
      <c r="Z47" s="277">
        <f t="shared" si="3"/>
        <v>2</v>
      </c>
      <c r="AA47" s="18">
        <v>3</v>
      </c>
    </row>
    <row r="48" spans="1:27" ht="15.75">
      <c r="A48" s="21">
        <v>45</v>
      </c>
      <c r="B48" s="32" t="s">
        <v>812</v>
      </c>
      <c r="C48" s="32" t="s">
        <v>35</v>
      </c>
      <c r="D48" s="33">
        <v>1000</v>
      </c>
      <c r="E48" s="308">
        <v>0</v>
      </c>
      <c r="F48" s="308">
        <v>0</v>
      </c>
      <c r="G48" s="308">
        <v>0</v>
      </c>
      <c r="H48" s="308">
        <v>0</v>
      </c>
      <c r="I48" s="308">
        <v>0</v>
      </c>
      <c r="J48" s="308">
        <v>0</v>
      </c>
      <c r="K48" s="308">
        <v>0</v>
      </c>
      <c r="L48" s="308">
        <v>0</v>
      </c>
      <c r="M48" s="161">
        <v>19</v>
      </c>
      <c r="N48" s="159">
        <v>4</v>
      </c>
      <c r="O48" s="308">
        <v>0</v>
      </c>
      <c r="P48" s="308">
        <v>0</v>
      </c>
      <c r="Q48" s="308">
        <v>0</v>
      </c>
      <c r="R48" s="308">
        <v>0</v>
      </c>
      <c r="S48" s="392">
        <v>0</v>
      </c>
      <c r="T48" s="498">
        <v>0</v>
      </c>
      <c r="U48" s="251"/>
      <c r="V48" s="222"/>
      <c r="W48" s="160">
        <f t="shared" si="2"/>
        <v>19</v>
      </c>
      <c r="X48" s="204">
        <v>19</v>
      </c>
      <c r="Y48" s="18">
        <v>1</v>
      </c>
      <c r="Z48" s="277">
        <f t="shared" si="3"/>
        <v>4</v>
      </c>
      <c r="AA48" s="18">
        <v>1</v>
      </c>
    </row>
    <row r="49" spans="1:27" ht="15.75">
      <c r="A49" s="21">
        <v>46</v>
      </c>
      <c r="B49" s="32" t="s">
        <v>716</v>
      </c>
      <c r="C49" s="32" t="s">
        <v>296</v>
      </c>
      <c r="D49" s="33">
        <v>1000</v>
      </c>
      <c r="E49" s="308">
        <v>0</v>
      </c>
      <c r="F49" s="308">
        <v>0</v>
      </c>
      <c r="G49" s="308">
        <v>0</v>
      </c>
      <c r="H49" s="308">
        <v>0</v>
      </c>
      <c r="I49" s="308">
        <v>0</v>
      </c>
      <c r="J49" s="308">
        <v>0</v>
      </c>
      <c r="K49" s="234">
        <v>16</v>
      </c>
      <c r="L49" s="180">
        <v>2</v>
      </c>
      <c r="M49" s="308">
        <v>0</v>
      </c>
      <c r="N49" s="308">
        <v>0</v>
      </c>
      <c r="O49" s="308">
        <v>0</v>
      </c>
      <c r="P49" s="308">
        <v>0</v>
      </c>
      <c r="Q49" s="308">
        <v>0</v>
      </c>
      <c r="R49" s="308">
        <v>0</v>
      </c>
      <c r="S49" s="364">
        <v>3</v>
      </c>
      <c r="T49" s="365">
        <v>3</v>
      </c>
      <c r="U49" s="161"/>
      <c r="V49" s="159"/>
      <c r="W49" s="160">
        <f t="shared" si="2"/>
        <v>19</v>
      </c>
      <c r="X49" s="204">
        <v>16</v>
      </c>
      <c r="Y49" s="18">
        <v>1</v>
      </c>
      <c r="Z49" s="277">
        <f t="shared" si="3"/>
        <v>5</v>
      </c>
      <c r="AA49" s="18">
        <v>2</v>
      </c>
    </row>
    <row r="50" spans="1:27" ht="15.75">
      <c r="A50" s="21">
        <v>47</v>
      </c>
      <c r="B50" s="32" t="s">
        <v>968</v>
      </c>
      <c r="C50" s="32" t="s">
        <v>296</v>
      </c>
      <c r="D50" s="33">
        <v>1000</v>
      </c>
      <c r="E50" s="308">
        <v>0</v>
      </c>
      <c r="F50" s="308">
        <v>0</v>
      </c>
      <c r="G50" s="308">
        <v>0</v>
      </c>
      <c r="H50" s="308">
        <v>0</v>
      </c>
      <c r="I50" s="308">
        <v>0</v>
      </c>
      <c r="J50" s="308">
        <v>0</v>
      </c>
      <c r="K50" s="317">
        <v>0</v>
      </c>
      <c r="L50" s="317">
        <v>0</v>
      </c>
      <c r="M50" s="308">
        <v>0</v>
      </c>
      <c r="N50" s="308">
        <v>0</v>
      </c>
      <c r="O50" s="308">
        <v>0</v>
      </c>
      <c r="P50" s="308">
        <v>0</v>
      </c>
      <c r="Q50" s="161">
        <v>16</v>
      </c>
      <c r="R50" s="162">
        <v>2</v>
      </c>
      <c r="S50" s="364">
        <v>0</v>
      </c>
      <c r="T50" s="365">
        <v>2</v>
      </c>
      <c r="U50" s="161"/>
      <c r="V50" s="159"/>
      <c r="W50" s="160">
        <f t="shared" si="2"/>
        <v>16</v>
      </c>
      <c r="X50" s="204"/>
      <c r="Y50" s="18"/>
      <c r="Z50" s="277">
        <f t="shared" si="3"/>
        <v>4</v>
      </c>
      <c r="AA50" s="18">
        <v>2</v>
      </c>
    </row>
    <row r="51" spans="1:27" ht="15.75">
      <c r="A51" s="319" t="s">
        <v>1063</v>
      </c>
      <c r="B51" s="32" t="s">
        <v>717</v>
      </c>
      <c r="C51" s="32" t="s">
        <v>652</v>
      </c>
      <c r="D51" s="33">
        <v>1000</v>
      </c>
      <c r="E51" s="308">
        <v>0</v>
      </c>
      <c r="F51" s="308">
        <v>0</v>
      </c>
      <c r="G51" s="308">
        <v>0</v>
      </c>
      <c r="H51" s="308">
        <v>0</v>
      </c>
      <c r="I51" s="308">
        <v>0</v>
      </c>
      <c r="J51" s="308">
        <v>0</v>
      </c>
      <c r="K51" s="160">
        <v>14</v>
      </c>
      <c r="L51" s="159">
        <v>2</v>
      </c>
      <c r="M51" s="308">
        <v>0</v>
      </c>
      <c r="N51" s="308">
        <v>0</v>
      </c>
      <c r="O51" s="308">
        <v>0</v>
      </c>
      <c r="P51" s="308">
        <v>0</v>
      </c>
      <c r="Q51" s="308">
        <v>0</v>
      </c>
      <c r="R51" s="308">
        <v>0</v>
      </c>
      <c r="S51" s="308">
        <v>0</v>
      </c>
      <c r="T51" s="308">
        <v>0</v>
      </c>
      <c r="U51" s="209"/>
      <c r="V51" s="209"/>
      <c r="W51" s="160">
        <f t="shared" si="2"/>
        <v>14</v>
      </c>
      <c r="X51" s="23">
        <v>14</v>
      </c>
      <c r="Y51" s="18">
        <v>1</v>
      </c>
      <c r="Z51" s="277">
        <f t="shared" si="3"/>
        <v>2</v>
      </c>
      <c r="AA51" s="18">
        <v>1</v>
      </c>
    </row>
    <row r="52" spans="1:27" ht="15.75">
      <c r="A52" s="319" t="s">
        <v>1063</v>
      </c>
      <c r="B52" s="32" t="s">
        <v>969</v>
      </c>
      <c r="C52" s="32" t="s">
        <v>44</v>
      </c>
      <c r="D52" s="33">
        <v>1000</v>
      </c>
      <c r="E52" s="308">
        <v>0</v>
      </c>
      <c r="F52" s="308">
        <v>0</v>
      </c>
      <c r="G52" s="308">
        <v>0</v>
      </c>
      <c r="H52" s="308">
        <v>0</v>
      </c>
      <c r="I52" s="308">
        <v>0</v>
      </c>
      <c r="J52" s="308">
        <v>0</v>
      </c>
      <c r="K52" s="317">
        <v>0</v>
      </c>
      <c r="L52" s="317">
        <v>0</v>
      </c>
      <c r="M52" s="308">
        <v>0</v>
      </c>
      <c r="N52" s="308">
        <v>0</v>
      </c>
      <c r="O52" s="308">
        <v>0</v>
      </c>
      <c r="P52" s="308">
        <v>0</v>
      </c>
      <c r="Q52" s="186">
        <v>14</v>
      </c>
      <c r="R52" s="249">
        <v>2</v>
      </c>
      <c r="S52" s="308">
        <v>0</v>
      </c>
      <c r="T52" s="308">
        <v>0</v>
      </c>
      <c r="U52" s="209"/>
      <c r="V52" s="209"/>
      <c r="W52" s="160">
        <f t="shared" si="2"/>
        <v>14</v>
      </c>
      <c r="X52" s="23">
        <v>14</v>
      </c>
      <c r="Y52" s="18">
        <v>1</v>
      </c>
      <c r="Z52" s="277">
        <f t="shared" si="3"/>
        <v>2</v>
      </c>
      <c r="AA52" s="18">
        <v>1</v>
      </c>
    </row>
    <row r="53" spans="1:27" ht="15.75">
      <c r="A53" s="319" t="s">
        <v>1064</v>
      </c>
      <c r="B53" s="32" t="s">
        <v>718</v>
      </c>
      <c r="C53" s="32" t="s">
        <v>652</v>
      </c>
      <c r="D53" s="33">
        <v>1000</v>
      </c>
      <c r="E53" s="308">
        <v>0</v>
      </c>
      <c r="F53" s="308">
        <v>0</v>
      </c>
      <c r="G53" s="308">
        <v>0</v>
      </c>
      <c r="H53" s="308">
        <v>0</v>
      </c>
      <c r="I53" s="308">
        <v>0</v>
      </c>
      <c r="J53" s="308">
        <v>0</v>
      </c>
      <c r="K53" s="160">
        <v>12</v>
      </c>
      <c r="L53" s="159">
        <v>1</v>
      </c>
      <c r="M53" s="317">
        <v>0</v>
      </c>
      <c r="N53" s="317">
        <v>0</v>
      </c>
      <c r="O53" s="308">
        <v>0</v>
      </c>
      <c r="P53" s="308">
        <v>0</v>
      </c>
      <c r="Q53" s="308">
        <v>0</v>
      </c>
      <c r="R53" s="308">
        <v>0</v>
      </c>
      <c r="S53" s="308">
        <v>0</v>
      </c>
      <c r="T53" s="308">
        <v>0</v>
      </c>
      <c r="U53" s="209"/>
      <c r="V53" s="209"/>
      <c r="W53" s="160">
        <f t="shared" si="2"/>
        <v>12</v>
      </c>
      <c r="X53" s="23">
        <v>12</v>
      </c>
      <c r="Y53" s="18">
        <v>1</v>
      </c>
      <c r="Z53" s="277">
        <f t="shared" si="3"/>
        <v>1</v>
      </c>
      <c r="AA53" s="18">
        <v>1</v>
      </c>
    </row>
    <row r="54" spans="1:27" ht="15.75">
      <c r="A54" s="319" t="s">
        <v>1064</v>
      </c>
      <c r="B54" s="32" t="s">
        <v>836</v>
      </c>
      <c r="C54" s="32" t="s">
        <v>832</v>
      </c>
      <c r="D54" s="33">
        <v>1000</v>
      </c>
      <c r="E54" s="308">
        <v>0</v>
      </c>
      <c r="F54" s="308">
        <v>0</v>
      </c>
      <c r="G54" s="308">
        <v>0</v>
      </c>
      <c r="H54" s="308">
        <v>0</v>
      </c>
      <c r="I54" s="308">
        <v>0</v>
      </c>
      <c r="J54" s="308">
        <v>0</v>
      </c>
      <c r="K54" s="317">
        <v>0</v>
      </c>
      <c r="L54" s="317">
        <v>0</v>
      </c>
      <c r="M54" s="161">
        <v>12</v>
      </c>
      <c r="N54" s="159">
        <v>1</v>
      </c>
      <c r="O54" s="308">
        <v>0</v>
      </c>
      <c r="P54" s="308">
        <v>0</v>
      </c>
      <c r="Q54" s="308">
        <v>0</v>
      </c>
      <c r="R54" s="308">
        <v>0</v>
      </c>
      <c r="S54" s="308">
        <v>0</v>
      </c>
      <c r="T54" s="308">
        <v>0</v>
      </c>
      <c r="U54" s="209"/>
      <c r="V54" s="209"/>
      <c r="W54" s="160">
        <f t="shared" si="2"/>
        <v>12</v>
      </c>
      <c r="X54" s="204">
        <v>12</v>
      </c>
      <c r="Y54" s="18">
        <v>1</v>
      </c>
      <c r="Z54" s="277">
        <f t="shared" si="3"/>
        <v>1</v>
      </c>
      <c r="AA54" s="18">
        <v>1</v>
      </c>
    </row>
    <row r="55" spans="1:27" ht="15.75">
      <c r="A55" s="21">
        <v>52</v>
      </c>
      <c r="B55" s="32" t="s">
        <v>398</v>
      </c>
      <c r="C55" s="32" t="s">
        <v>296</v>
      </c>
      <c r="D55" s="33">
        <v>1000</v>
      </c>
      <c r="E55" s="223">
        <v>12</v>
      </c>
      <c r="F55" s="351">
        <v>0</v>
      </c>
      <c r="G55" s="308">
        <v>0</v>
      </c>
      <c r="H55" s="308">
        <v>0</v>
      </c>
      <c r="I55" s="308">
        <v>0</v>
      </c>
      <c r="J55" s="308">
        <v>0</v>
      </c>
      <c r="K55" s="317">
        <v>0</v>
      </c>
      <c r="L55" s="317">
        <v>0</v>
      </c>
      <c r="M55" s="317">
        <v>0</v>
      </c>
      <c r="N55" s="317">
        <v>0</v>
      </c>
      <c r="O55" s="308">
        <v>0</v>
      </c>
      <c r="P55" s="308">
        <v>0</v>
      </c>
      <c r="Q55" s="308">
        <v>0</v>
      </c>
      <c r="R55" s="308">
        <v>0</v>
      </c>
      <c r="S55" s="391">
        <v>0</v>
      </c>
      <c r="T55" s="494">
        <v>0</v>
      </c>
      <c r="U55" s="209"/>
      <c r="V55" s="209"/>
      <c r="W55" s="160">
        <f t="shared" si="2"/>
        <v>12</v>
      </c>
      <c r="X55" s="204">
        <v>12</v>
      </c>
      <c r="Y55" s="18">
        <v>1</v>
      </c>
      <c r="Z55" s="277">
        <f t="shared" si="3"/>
        <v>0</v>
      </c>
      <c r="AA55" s="18">
        <v>2</v>
      </c>
    </row>
    <row r="56" spans="1:27" ht="15.75">
      <c r="A56" s="21">
        <v>53</v>
      </c>
      <c r="B56" s="32" t="s">
        <v>1044</v>
      </c>
      <c r="C56" s="270" t="s">
        <v>38</v>
      </c>
      <c r="D56" s="33">
        <v>1000</v>
      </c>
      <c r="E56" s="308">
        <v>0</v>
      </c>
      <c r="F56" s="308">
        <v>0</v>
      </c>
      <c r="G56" s="308">
        <v>0</v>
      </c>
      <c r="H56" s="308">
        <v>0</v>
      </c>
      <c r="I56" s="308">
        <v>0</v>
      </c>
      <c r="J56" s="308">
        <v>0</v>
      </c>
      <c r="K56" s="308">
        <v>0</v>
      </c>
      <c r="L56" s="308">
        <v>0</v>
      </c>
      <c r="M56" s="308">
        <v>0</v>
      </c>
      <c r="N56" s="308">
        <v>0</v>
      </c>
      <c r="O56" s="308">
        <v>0</v>
      </c>
      <c r="P56" s="308">
        <v>0</v>
      </c>
      <c r="Q56" s="308">
        <v>0</v>
      </c>
      <c r="R56" s="308">
        <v>0</v>
      </c>
      <c r="S56" s="391">
        <v>11</v>
      </c>
      <c r="T56" s="494">
        <v>3</v>
      </c>
      <c r="U56" s="209"/>
      <c r="V56" s="209"/>
      <c r="W56" s="160">
        <f t="shared" si="2"/>
        <v>11</v>
      </c>
      <c r="X56" s="204">
        <v>11</v>
      </c>
      <c r="Y56" s="18">
        <v>1</v>
      </c>
      <c r="Z56" s="277">
        <f t="shared" si="3"/>
        <v>3</v>
      </c>
      <c r="AA56" s="18">
        <v>1</v>
      </c>
    </row>
    <row r="57" spans="1:27" ht="15.75">
      <c r="A57" s="21">
        <v>54</v>
      </c>
      <c r="B57" s="32" t="s">
        <v>720</v>
      </c>
      <c r="C57" s="32" t="s">
        <v>652</v>
      </c>
      <c r="D57" s="33">
        <v>1000</v>
      </c>
      <c r="E57" s="308">
        <v>0</v>
      </c>
      <c r="F57" s="308">
        <v>0</v>
      </c>
      <c r="G57" s="308">
        <v>0</v>
      </c>
      <c r="H57" s="308">
        <v>0</v>
      </c>
      <c r="I57" s="308">
        <v>0</v>
      </c>
      <c r="J57" s="308">
        <v>0</v>
      </c>
      <c r="K57" s="160">
        <v>11</v>
      </c>
      <c r="L57" s="159">
        <v>2</v>
      </c>
      <c r="M57" s="308">
        <v>0</v>
      </c>
      <c r="N57" s="308">
        <v>0</v>
      </c>
      <c r="O57" s="308">
        <v>0</v>
      </c>
      <c r="P57" s="308">
        <v>0</v>
      </c>
      <c r="Q57" s="308">
        <v>0</v>
      </c>
      <c r="R57" s="308">
        <v>0</v>
      </c>
      <c r="S57" s="496">
        <v>0</v>
      </c>
      <c r="T57" s="497">
        <v>0</v>
      </c>
      <c r="U57" s="209"/>
      <c r="V57" s="209"/>
      <c r="W57" s="160">
        <f t="shared" si="2"/>
        <v>11</v>
      </c>
      <c r="X57" s="23">
        <v>11</v>
      </c>
      <c r="Y57" s="18">
        <v>1</v>
      </c>
      <c r="Z57" s="277">
        <f t="shared" si="3"/>
        <v>2</v>
      </c>
      <c r="AA57" s="18">
        <v>1</v>
      </c>
    </row>
    <row r="58" spans="1:27" ht="15.75">
      <c r="A58" s="21">
        <v>55</v>
      </c>
      <c r="B58" s="32" t="s">
        <v>1045</v>
      </c>
      <c r="C58" s="270" t="s">
        <v>1016</v>
      </c>
      <c r="D58" s="33">
        <v>1000</v>
      </c>
      <c r="E58" s="308">
        <v>0</v>
      </c>
      <c r="F58" s="308">
        <v>0</v>
      </c>
      <c r="G58" s="308">
        <v>0</v>
      </c>
      <c r="H58" s="308">
        <v>0</v>
      </c>
      <c r="I58" s="308">
        <v>0</v>
      </c>
      <c r="J58" s="308">
        <v>0</v>
      </c>
      <c r="K58" s="308">
        <v>0</v>
      </c>
      <c r="L58" s="308">
        <v>0</v>
      </c>
      <c r="M58" s="308">
        <v>0</v>
      </c>
      <c r="N58" s="308">
        <v>0</v>
      </c>
      <c r="O58" s="308">
        <v>0</v>
      </c>
      <c r="P58" s="308">
        <v>0</v>
      </c>
      <c r="Q58" s="308">
        <v>0</v>
      </c>
      <c r="R58" s="308">
        <v>0</v>
      </c>
      <c r="S58" s="391">
        <v>10</v>
      </c>
      <c r="T58" s="494">
        <v>3</v>
      </c>
      <c r="U58" s="209"/>
      <c r="V58" s="209"/>
      <c r="W58" s="160">
        <f t="shared" si="2"/>
        <v>10</v>
      </c>
      <c r="X58" s="204"/>
      <c r="Y58" s="18"/>
      <c r="Z58" s="277">
        <f t="shared" si="3"/>
        <v>3</v>
      </c>
      <c r="AA58" s="18">
        <v>1</v>
      </c>
    </row>
    <row r="59" spans="1:27" ht="15.75">
      <c r="A59" s="21">
        <v>56</v>
      </c>
      <c r="B59" s="32" t="s">
        <v>1046</v>
      </c>
      <c r="C59" s="270" t="s">
        <v>38</v>
      </c>
      <c r="D59" s="33">
        <v>1000</v>
      </c>
      <c r="E59" s="308">
        <v>0</v>
      </c>
      <c r="F59" s="308">
        <v>0</v>
      </c>
      <c r="G59" s="308">
        <v>0</v>
      </c>
      <c r="H59" s="308">
        <v>0</v>
      </c>
      <c r="I59" s="308">
        <v>0</v>
      </c>
      <c r="J59" s="308">
        <v>0</v>
      </c>
      <c r="K59" s="308">
        <v>0</v>
      </c>
      <c r="L59" s="308">
        <v>0</v>
      </c>
      <c r="M59" s="308">
        <v>0</v>
      </c>
      <c r="N59" s="308">
        <v>0</v>
      </c>
      <c r="O59" s="308">
        <v>0</v>
      </c>
      <c r="P59" s="308">
        <v>0</v>
      </c>
      <c r="Q59" s="308">
        <v>0</v>
      </c>
      <c r="R59" s="308">
        <v>0</v>
      </c>
      <c r="S59" s="391">
        <v>9</v>
      </c>
      <c r="T59" s="494">
        <v>3</v>
      </c>
      <c r="U59" s="209"/>
      <c r="V59" s="209"/>
      <c r="W59" s="160">
        <f t="shared" si="2"/>
        <v>9</v>
      </c>
      <c r="X59" s="204"/>
      <c r="Y59" s="18"/>
      <c r="Z59" s="277">
        <f t="shared" si="3"/>
        <v>3</v>
      </c>
      <c r="AA59" s="18">
        <v>1</v>
      </c>
    </row>
    <row r="60" spans="1:27" ht="15.75">
      <c r="A60" s="21">
        <v>57</v>
      </c>
      <c r="B60" s="32" t="s">
        <v>1047</v>
      </c>
      <c r="C60" s="270" t="s">
        <v>121</v>
      </c>
      <c r="D60" s="33">
        <v>1000</v>
      </c>
      <c r="E60" s="308">
        <v>0</v>
      </c>
      <c r="F60" s="308">
        <v>0</v>
      </c>
      <c r="G60" s="308">
        <v>0</v>
      </c>
      <c r="H60" s="308">
        <v>0</v>
      </c>
      <c r="I60" s="308">
        <v>0</v>
      </c>
      <c r="J60" s="308">
        <v>0</v>
      </c>
      <c r="K60" s="308">
        <v>0</v>
      </c>
      <c r="L60" s="308">
        <v>0</v>
      </c>
      <c r="M60" s="308">
        <v>0</v>
      </c>
      <c r="N60" s="308">
        <v>0</v>
      </c>
      <c r="O60" s="308">
        <v>0</v>
      </c>
      <c r="P60" s="308">
        <v>0</v>
      </c>
      <c r="Q60" s="308">
        <v>0</v>
      </c>
      <c r="R60" s="308">
        <v>0</v>
      </c>
      <c r="S60" s="391">
        <v>8</v>
      </c>
      <c r="T60" s="494">
        <v>3</v>
      </c>
      <c r="U60" s="209"/>
      <c r="V60" s="209"/>
      <c r="W60" s="160">
        <f t="shared" si="2"/>
        <v>8</v>
      </c>
      <c r="X60" s="204"/>
      <c r="Y60" s="18"/>
      <c r="Z60" s="277">
        <f t="shared" si="3"/>
        <v>3</v>
      </c>
      <c r="AA60" s="18">
        <v>1</v>
      </c>
    </row>
    <row r="61" spans="1:27" ht="15.75">
      <c r="A61" s="21">
        <v>58</v>
      </c>
      <c r="B61" s="32" t="s">
        <v>730</v>
      </c>
      <c r="C61" s="32" t="s">
        <v>652</v>
      </c>
      <c r="D61" s="33">
        <v>1000</v>
      </c>
      <c r="E61" s="308">
        <v>0</v>
      </c>
      <c r="F61" s="308">
        <v>0</v>
      </c>
      <c r="G61" s="308">
        <v>0</v>
      </c>
      <c r="H61" s="308">
        <v>0</v>
      </c>
      <c r="I61" s="308">
        <v>0</v>
      </c>
      <c r="J61" s="308">
        <v>0</v>
      </c>
      <c r="K61" s="160">
        <v>7</v>
      </c>
      <c r="L61" s="159">
        <v>0</v>
      </c>
      <c r="M61" s="308">
        <v>0</v>
      </c>
      <c r="N61" s="308">
        <v>0</v>
      </c>
      <c r="O61" s="308">
        <v>0</v>
      </c>
      <c r="P61" s="308">
        <v>0</v>
      </c>
      <c r="Q61" s="308">
        <v>0</v>
      </c>
      <c r="R61" s="308">
        <v>0</v>
      </c>
      <c r="S61" s="496">
        <v>0</v>
      </c>
      <c r="T61" s="497">
        <v>0</v>
      </c>
      <c r="U61" s="209"/>
      <c r="V61" s="209"/>
      <c r="W61" s="160">
        <f t="shared" si="2"/>
        <v>7</v>
      </c>
      <c r="X61" s="23"/>
      <c r="Y61" s="18"/>
      <c r="Z61" s="277">
        <f t="shared" si="3"/>
        <v>0</v>
      </c>
      <c r="AA61" s="18">
        <v>1</v>
      </c>
    </row>
    <row r="62" spans="1:27" ht="15.75">
      <c r="A62" s="21">
        <v>59</v>
      </c>
      <c r="B62" s="32" t="s">
        <v>1048</v>
      </c>
      <c r="C62" s="270" t="s">
        <v>992</v>
      </c>
      <c r="D62" s="33">
        <v>1000</v>
      </c>
      <c r="E62" s="308">
        <v>0</v>
      </c>
      <c r="F62" s="308">
        <v>0</v>
      </c>
      <c r="G62" s="308">
        <v>0</v>
      </c>
      <c r="H62" s="308">
        <v>0</v>
      </c>
      <c r="I62" s="308">
        <v>0</v>
      </c>
      <c r="J62" s="308">
        <v>0</v>
      </c>
      <c r="K62" s="308">
        <v>0</v>
      </c>
      <c r="L62" s="308">
        <v>0</v>
      </c>
      <c r="M62" s="308">
        <v>0</v>
      </c>
      <c r="N62" s="308">
        <v>0</v>
      </c>
      <c r="O62" s="308">
        <v>0</v>
      </c>
      <c r="P62" s="308">
        <v>0</v>
      </c>
      <c r="Q62" s="308">
        <v>0</v>
      </c>
      <c r="R62" s="308">
        <v>0</v>
      </c>
      <c r="S62" s="391">
        <v>6</v>
      </c>
      <c r="T62" s="494">
        <v>3</v>
      </c>
      <c r="U62" s="209"/>
      <c r="V62" s="209"/>
      <c r="W62" s="160">
        <f t="shared" si="2"/>
        <v>6</v>
      </c>
      <c r="X62" s="204"/>
      <c r="Y62" s="18"/>
      <c r="Z62" s="277">
        <f t="shared" si="3"/>
        <v>3</v>
      </c>
      <c r="AA62" s="18">
        <v>1</v>
      </c>
    </row>
    <row r="63" spans="1:27" ht="15.75">
      <c r="A63" s="21">
        <v>60</v>
      </c>
      <c r="B63" s="32" t="s">
        <v>1049</v>
      </c>
      <c r="C63" s="270" t="s">
        <v>992</v>
      </c>
      <c r="D63" s="33">
        <v>1000</v>
      </c>
      <c r="E63" s="308">
        <v>0</v>
      </c>
      <c r="F63" s="308">
        <v>0</v>
      </c>
      <c r="G63" s="308">
        <v>0</v>
      </c>
      <c r="H63" s="308">
        <v>0</v>
      </c>
      <c r="I63" s="308">
        <v>0</v>
      </c>
      <c r="J63" s="308">
        <v>0</v>
      </c>
      <c r="K63" s="308">
        <v>0</v>
      </c>
      <c r="L63" s="308">
        <v>0</v>
      </c>
      <c r="M63" s="308">
        <v>0</v>
      </c>
      <c r="N63" s="308">
        <v>0</v>
      </c>
      <c r="O63" s="308">
        <v>0</v>
      </c>
      <c r="P63" s="308">
        <v>0</v>
      </c>
      <c r="Q63" s="308">
        <v>0</v>
      </c>
      <c r="R63" s="308">
        <v>0</v>
      </c>
      <c r="S63" s="391">
        <v>4</v>
      </c>
      <c r="T63" s="494">
        <v>3</v>
      </c>
      <c r="U63" s="209"/>
      <c r="V63" s="209"/>
      <c r="W63" s="160">
        <f t="shared" si="2"/>
        <v>4</v>
      </c>
      <c r="X63" s="204"/>
      <c r="Y63" s="18"/>
      <c r="Z63" s="277">
        <f t="shared" si="3"/>
        <v>3</v>
      </c>
      <c r="AA63" s="18">
        <v>1</v>
      </c>
    </row>
    <row r="64" spans="1:27" ht="15.75">
      <c r="A64" s="21">
        <v>61</v>
      </c>
      <c r="B64" s="32" t="s">
        <v>1050</v>
      </c>
      <c r="C64" s="270" t="s">
        <v>992</v>
      </c>
      <c r="D64" s="33">
        <v>1000</v>
      </c>
      <c r="E64" s="308">
        <v>0</v>
      </c>
      <c r="F64" s="308">
        <v>0</v>
      </c>
      <c r="G64" s="308">
        <v>0</v>
      </c>
      <c r="H64" s="308">
        <v>0</v>
      </c>
      <c r="I64" s="308">
        <v>0</v>
      </c>
      <c r="J64" s="308">
        <v>0</v>
      </c>
      <c r="K64" s="308">
        <v>0</v>
      </c>
      <c r="L64" s="308">
        <v>0</v>
      </c>
      <c r="M64" s="308">
        <v>0</v>
      </c>
      <c r="N64" s="308">
        <v>0</v>
      </c>
      <c r="O64" s="308">
        <v>0</v>
      </c>
      <c r="P64" s="308">
        <v>0</v>
      </c>
      <c r="Q64" s="308">
        <v>0</v>
      </c>
      <c r="R64" s="308">
        <v>0</v>
      </c>
      <c r="S64" s="391">
        <v>2</v>
      </c>
      <c r="T64" s="494">
        <v>3</v>
      </c>
      <c r="U64" s="209"/>
      <c r="V64" s="209"/>
      <c r="W64" s="160">
        <f t="shared" si="2"/>
        <v>2</v>
      </c>
      <c r="X64" s="204"/>
      <c r="Y64" s="18"/>
      <c r="Z64" s="277">
        <f t="shared" si="3"/>
        <v>3</v>
      </c>
      <c r="AA64" s="18">
        <v>1</v>
      </c>
    </row>
    <row r="65" spans="1:27" ht="15.75">
      <c r="A65" s="21">
        <v>62</v>
      </c>
      <c r="B65" s="32" t="s">
        <v>1051</v>
      </c>
      <c r="C65" s="270" t="s">
        <v>989</v>
      </c>
      <c r="D65" s="33">
        <v>1000</v>
      </c>
      <c r="E65" s="308">
        <v>0</v>
      </c>
      <c r="F65" s="308">
        <v>0</v>
      </c>
      <c r="G65" s="308">
        <v>0</v>
      </c>
      <c r="H65" s="308">
        <v>0</v>
      </c>
      <c r="I65" s="308">
        <v>0</v>
      </c>
      <c r="J65" s="308">
        <v>0</v>
      </c>
      <c r="K65" s="317">
        <v>0</v>
      </c>
      <c r="L65" s="317">
        <v>0</v>
      </c>
      <c r="M65" s="308">
        <v>0</v>
      </c>
      <c r="N65" s="308">
        <v>0</v>
      </c>
      <c r="O65" s="308">
        <v>0</v>
      </c>
      <c r="P65" s="308">
        <v>0</v>
      </c>
      <c r="Q65" s="308">
        <v>0</v>
      </c>
      <c r="R65" s="308">
        <v>0</v>
      </c>
      <c r="S65" s="186">
        <v>1</v>
      </c>
      <c r="T65" s="249">
        <v>2</v>
      </c>
      <c r="U65" s="209"/>
      <c r="V65" s="209"/>
      <c r="W65" s="160">
        <f t="shared" si="2"/>
        <v>1</v>
      </c>
      <c r="X65" s="204"/>
      <c r="Y65" s="18"/>
      <c r="Z65" s="277">
        <f t="shared" si="3"/>
        <v>2</v>
      </c>
      <c r="AA65" s="18">
        <v>1</v>
      </c>
    </row>
    <row r="66" spans="1:27" ht="15.75">
      <c r="A66" s="21">
        <v>63</v>
      </c>
      <c r="B66" s="32" t="s">
        <v>1052</v>
      </c>
      <c r="C66" s="270" t="s">
        <v>989</v>
      </c>
      <c r="D66" s="33">
        <v>1000</v>
      </c>
      <c r="E66" s="308">
        <v>0</v>
      </c>
      <c r="F66" s="317">
        <v>0</v>
      </c>
      <c r="G66" s="320">
        <v>0</v>
      </c>
      <c r="H66" s="321">
        <v>0</v>
      </c>
      <c r="I66" s="308">
        <v>0</v>
      </c>
      <c r="J66" s="308">
        <v>0</v>
      </c>
      <c r="K66" s="308">
        <v>0</v>
      </c>
      <c r="L66" s="308">
        <v>0</v>
      </c>
      <c r="M66" s="308">
        <v>0</v>
      </c>
      <c r="N66" s="308">
        <v>0</v>
      </c>
      <c r="O66" s="308">
        <v>0</v>
      </c>
      <c r="P66" s="308">
        <v>0</v>
      </c>
      <c r="Q66" s="308">
        <v>0</v>
      </c>
      <c r="R66" s="308">
        <v>0</v>
      </c>
      <c r="S66" s="186">
        <v>0</v>
      </c>
      <c r="T66" s="249">
        <v>2</v>
      </c>
      <c r="U66" s="209"/>
      <c r="V66" s="209"/>
      <c r="W66" s="160">
        <f t="shared" si="2"/>
        <v>0</v>
      </c>
      <c r="X66" s="204"/>
      <c r="Y66" s="18"/>
      <c r="Z66" s="277">
        <f t="shared" si="3"/>
        <v>2</v>
      </c>
      <c r="AA66" s="18">
        <v>1</v>
      </c>
    </row>
    <row r="67" ht="16.5" thickBot="1">
      <c r="A67" s="9"/>
    </row>
    <row r="68" spans="1:27" ht="16.5" thickBot="1">
      <c r="A68" s="9"/>
      <c r="B68" s="10" t="s">
        <v>24</v>
      </c>
      <c r="C68" s="51"/>
      <c r="D68" s="8"/>
      <c r="E68" s="212"/>
      <c r="F68" s="168"/>
      <c r="G68" s="183"/>
      <c r="H68" s="12"/>
      <c r="I68" s="183"/>
      <c r="J68" s="12"/>
      <c r="K68" s="172" t="s">
        <v>0</v>
      </c>
      <c r="L68" s="12"/>
      <c r="M68" s="183"/>
      <c r="N68" s="383"/>
      <c r="O68" s="183"/>
      <c r="P68" s="12"/>
      <c r="Q68" s="183"/>
      <c r="R68" s="12"/>
      <c r="S68" s="201"/>
      <c r="T68" s="12"/>
      <c r="U68" s="521" t="s">
        <v>1</v>
      </c>
      <c r="V68" s="522"/>
      <c r="W68" s="523"/>
      <c r="X68" s="518" t="s">
        <v>2</v>
      </c>
      <c r="Y68" s="519"/>
      <c r="Z68" s="520"/>
      <c r="AA68" s="14" t="s">
        <v>3</v>
      </c>
    </row>
    <row r="69" spans="1:27" ht="15.75">
      <c r="A69" s="15"/>
      <c r="B69" s="29" t="s">
        <v>4</v>
      </c>
      <c r="C69" s="29" t="s">
        <v>5</v>
      </c>
      <c r="D69" s="17" t="s">
        <v>6</v>
      </c>
      <c r="E69" s="213" t="s">
        <v>7</v>
      </c>
      <c r="F69" s="41" t="s">
        <v>155</v>
      </c>
      <c r="G69" s="97" t="s">
        <v>8</v>
      </c>
      <c r="H69" s="98" t="s">
        <v>155</v>
      </c>
      <c r="I69" s="97" t="s">
        <v>9</v>
      </c>
      <c r="J69" s="98" t="s">
        <v>155</v>
      </c>
      <c r="K69" s="97" t="s">
        <v>10</v>
      </c>
      <c r="L69" s="98" t="s">
        <v>155</v>
      </c>
      <c r="M69" s="97" t="s">
        <v>11</v>
      </c>
      <c r="N69" s="98" t="s">
        <v>155</v>
      </c>
      <c r="O69" s="97" t="s">
        <v>12</v>
      </c>
      <c r="P69" s="98" t="s">
        <v>155</v>
      </c>
      <c r="Q69" s="97" t="s">
        <v>13</v>
      </c>
      <c r="R69" s="98" t="s">
        <v>155</v>
      </c>
      <c r="S69" s="97" t="s">
        <v>14</v>
      </c>
      <c r="T69" s="170" t="s">
        <v>155</v>
      </c>
      <c r="U69" s="191" t="s">
        <v>22</v>
      </c>
      <c r="V69" s="171" t="s">
        <v>155</v>
      </c>
      <c r="W69" s="19" t="s">
        <v>15</v>
      </c>
      <c r="X69" s="34" t="s">
        <v>16</v>
      </c>
      <c r="Y69" s="34" t="s">
        <v>64</v>
      </c>
      <c r="Z69" s="35" t="s">
        <v>17</v>
      </c>
      <c r="AA69" s="20" t="s">
        <v>18</v>
      </c>
    </row>
    <row r="70" spans="1:27" ht="15.75" customHeight="1">
      <c r="A70" s="21">
        <v>1</v>
      </c>
      <c r="B70" s="76" t="s">
        <v>119</v>
      </c>
      <c r="C70" s="76" t="s">
        <v>95</v>
      </c>
      <c r="D70" s="33">
        <v>1532</v>
      </c>
      <c r="E70" s="423">
        <v>32</v>
      </c>
      <c r="F70" s="424">
        <v>6</v>
      </c>
      <c r="G70" s="211">
        <v>40</v>
      </c>
      <c r="H70" s="180">
        <v>6</v>
      </c>
      <c r="I70" s="189">
        <v>40</v>
      </c>
      <c r="J70" s="159">
        <v>5</v>
      </c>
      <c r="K70" s="233">
        <v>40</v>
      </c>
      <c r="L70" s="238">
        <v>4</v>
      </c>
      <c r="M70" s="244">
        <v>40</v>
      </c>
      <c r="N70" s="245">
        <v>6</v>
      </c>
      <c r="O70" s="320">
        <v>0</v>
      </c>
      <c r="P70" s="320">
        <v>0</v>
      </c>
      <c r="Q70" s="320">
        <v>0</v>
      </c>
      <c r="R70" s="320">
        <v>0</v>
      </c>
      <c r="S70" s="160">
        <v>35</v>
      </c>
      <c r="T70" s="159">
        <v>7</v>
      </c>
      <c r="U70" s="160"/>
      <c r="V70" s="159"/>
      <c r="W70" s="160">
        <f>SUM(G70,I70,K70,M70,O70,Q70,S70,U70)</f>
        <v>195</v>
      </c>
      <c r="X70" s="23"/>
      <c r="Y70" s="18"/>
      <c r="Z70" s="277">
        <f>SUM(,H70,J70,L70,N70,P70,R70,T70,V70)</f>
        <v>28</v>
      </c>
      <c r="AA70" s="18">
        <v>5</v>
      </c>
    </row>
    <row r="71" spans="1:27" ht="15.75" customHeight="1">
      <c r="A71" s="21">
        <v>2</v>
      </c>
      <c r="B71" s="76" t="s">
        <v>175</v>
      </c>
      <c r="C71" s="76" t="s">
        <v>118</v>
      </c>
      <c r="D71" s="33">
        <v>1304</v>
      </c>
      <c r="E71" s="205">
        <v>30</v>
      </c>
      <c r="F71" s="271">
        <v>6</v>
      </c>
      <c r="G71" s="425">
        <v>0</v>
      </c>
      <c r="H71" s="308">
        <v>0</v>
      </c>
      <c r="I71" s="189">
        <v>35</v>
      </c>
      <c r="J71" s="159">
        <v>5</v>
      </c>
      <c r="K71" s="189">
        <v>32</v>
      </c>
      <c r="L71" s="235">
        <v>4</v>
      </c>
      <c r="M71" s="450">
        <v>30</v>
      </c>
      <c r="N71" s="451">
        <v>5</v>
      </c>
      <c r="O71" s="160">
        <v>40</v>
      </c>
      <c r="P71" s="159">
        <v>5</v>
      </c>
      <c r="Q71" s="445">
        <v>30</v>
      </c>
      <c r="R71" s="458">
        <v>5</v>
      </c>
      <c r="S71" s="160">
        <v>40</v>
      </c>
      <c r="T71" s="159">
        <v>7</v>
      </c>
      <c r="U71" s="160"/>
      <c r="V71" s="159"/>
      <c r="W71" s="160">
        <f>SUM(E71,G71,I71,K71,O71,,S71,U71)</f>
        <v>177</v>
      </c>
      <c r="X71" s="23">
        <v>40</v>
      </c>
      <c r="Y71" s="18">
        <v>2</v>
      </c>
      <c r="Z71" s="277">
        <f>SUM(F71,H71,J71,L71,,P71,,T71,V71)</f>
        <v>27</v>
      </c>
      <c r="AA71" s="18">
        <v>5</v>
      </c>
    </row>
    <row r="72" spans="1:27" ht="15.75" customHeight="1">
      <c r="A72" s="21">
        <v>3</v>
      </c>
      <c r="B72" s="76" t="s">
        <v>117</v>
      </c>
      <c r="C72" s="76" t="s">
        <v>268</v>
      </c>
      <c r="D72" s="33">
        <v>1572</v>
      </c>
      <c r="E72" s="205">
        <v>35</v>
      </c>
      <c r="F72" s="271">
        <v>7</v>
      </c>
      <c r="G72" s="211">
        <v>35</v>
      </c>
      <c r="H72" s="159">
        <v>6</v>
      </c>
      <c r="I72" s="457">
        <v>32</v>
      </c>
      <c r="J72" s="421">
        <v>5</v>
      </c>
      <c r="K72" s="325">
        <v>0</v>
      </c>
      <c r="L72" s="325">
        <v>0</v>
      </c>
      <c r="M72" s="244">
        <v>32</v>
      </c>
      <c r="N72" s="245">
        <v>6</v>
      </c>
      <c r="O72" s="376">
        <v>35</v>
      </c>
      <c r="P72" s="329">
        <v>5</v>
      </c>
      <c r="Q72" s="239">
        <v>40</v>
      </c>
      <c r="R72" s="454">
        <v>6</v>
      </c>
      <c r="S72" s="420">
        <v>30</v>
      </c>
      <c r="T72" s="421">
        <v>6</v>
      </c>
      <c r="U72" s="160"/>
      <c r="V72" s="159"/>
      <c r="W72" s="160">
        <f>SUM(E72,G72,K72,M72,O72,Q72,U72)</f>
        <v>177</v>
      </c>
      <c r="X72" s="23">
        <v>40</v>
      </c>
      <c r="Y72" s="18">
        <v>1</v>
      </c>
      <c r="Z72" s="277">
        <f>SUM(F72,H72,L72,N72,P72,R72,V72)</f>
        <v>30</v>
      </c>
      <c r="AA72" s="18">
        <v>5</v>
      </c>
    </row>
    <row r="73" spans="1:27" ht="15.75" customHeight="1">
      <c r="A73" s="21">
        <v>4</v>
      </c>
      <c r="B73" s="115" t="s">
        <v>111</v>
      </c>
      <c r="C73" s="115" t="s">
        <v>172</v>
      </c>
      <c r="D73" s="33">
        <v>1250</v>
      </c>
      <c r="E73" s="205">
        <v>40</v>
      </c>
      <c r="F73" s="271">
        <v>7</v>
      </c>
      <c r="G73" s="430">
        <v>21</v>
      </c>
      <c r="H73" s="431">
        <v>4</v>
      </c>
      <c r="I73" s="189">
        <v>29</v>
      </c>
      <c r="J73" s="159">
        <v>4</v>
      </c>
      <c r="K73" s="457">
        <v>23</v>
      </c>
      <c r="L73" s="459">
        <v>3</v>
      </c>
      <c r="M73" s="432">
        <v>27</v>
      </c>
      <c r="N73" s="433">
        <v>5</v>
      </c>
      <c r="O73" s="229">
        <v>32</v>
      </c>
      <c r="P73" s="228">
        <v>5</v>
      </c>
      <c r="Q73" s="239">
        <v>35</v>
      </c>
      <c r="R73" s="454">
        <v>5</v>
      </c>
      <c r="S73" s="160">
        <v>29</v>
      </c>
      <c r="T73" s="159">
        <v>6</v>
      </c>
      <c r="U73" s="160"/>
      <c r="V73" s="159"/>
      <c r="W73" s="160">
        <f>SUM(E73,I73,O73,Q73,S73,U73)</f>
        <v>165</v>
      </c>
      <c r="X73" s="23"/>
      <c r="Y73" s="18"/>
      <c r="Z73" s="277">
        <f>SUM(F73,J73,P73,R73,T73,V73)</f>
        <v>27</v>
      </c>
      <c r="AA73" s="18">
        <v>5</v>
      </c>
    </row>
    <row r="74" spans="1:27" ht="15.75" customHeight="1">
      <c r="A74" s="21">
        <v>5</v>
      </c>
      <c r="B74" s="115" t="s">
        <v>252</v>
      </c>
      <c r="C74" s="115" t="s">
        <v>290</v>
      </c>
      <c r="D74" s="33">
        <v>1250</v>
      </c>
      <c r="E74" s="423">
        <v>24</v>
      </c>
      <c r="F74" s="424">
        <v>5</v>
      </c>
      <c r="G74" s="211">
        <v>29</v>
      </c>
      <c r="H74" s="159">
        <v>5</v>
      </c>
      <c r="I74" s="445">
        <v>28</v>
      </c>
      <c r="J74" s="446">
        <v>4</v>
      </c>
      <c r="K74" s="189">
        <v>35</v>
      </c>
      <c r="L74" s="235">
        <v>4</v>
      </c>
      <c r="M74" s="239">
        <v>35</v>
      </c>
      <c r="N74" s="240">
        <v>6</v>
      </c>
      <c r="O74" s="308">
        <v>0</v>
      </c>
      <c r="P74" s="308">
        <v>0</v>
      </c>
      <c r="Q74" s="244">
        <v>29</v>
      </c>
      <c r="R74" s="456">
        <v>5</v>
      </c>
      <c r="S74" s="160">
        <v>32</v>
      </c>
      <c r="T74" s="159">
        <v>6</v>
      </c>
      <c r="U74" s="160"/>
      <c r="V74" s="159"/>
      <c r="W74" s="160">
        <f>SUM(,G74,K74,M74,O74,Q74,S74,U74)</f>
        <v>160</v>
      </c>
      <c r="X74" s="23"/>
      <c r="Y74" s="18"/>
      <c r="Z74" s="277">
        <f>SUM(,H74,,L74,N74,P74,R74,T74,V74)</f>
        <v>26</v>
      </c>
      <c r="AA74" s="18">
        <v>5</v>
      </c>
    </row>
    <row r="75" spans="1:27" ht="15.75" customHeight="1">
      <c r="A75" s="21">
        <v>6</v>
      </c>
      <c r="B75" s="115" t="s">
        <v>140</v>
      </c>
      <c r="C75" s="115" t="s">
        <v>118</v>
      </c>
      <c r="D75" s="33">
        <v>1000</v>
      </c>
      <c r="E75" s="205">
        <v>29</v>
      </c>
      <c r="F75" s="271">
        <v>6</v>
      </c>
      <c r="G75" s="322">
        <v>32</v>
      </c>
      <c r="H75" s="329">
        <v>6</v>
      </c>
      <c r="I75" s="189">
        <v>30</v>
      </c>
      <c r="J75" s="159">
        <v>5</v>
      </c>
      <c r="K75" s="428">
        <v>22</v>
      </c>
      <c r="L75" s="429">
        <v>3</v>
      </c>
      <c r="M75" s="244">
        <v>26</v>
      </c>
      <c r="N75" s="245">
        <v>5</v>
      </c>
      <c r="O75" s="160">
        <v>30</v>
      </c>
      <c r="P75" s="159">
        <v>4</v>
      </c>
      <c r="Q75" s="432">
        <v>24</v>
      </c>
      <c r="R75" s="460">
        <v>4</v>
      </c>
      <c r="S75" s="308">
        <v>0</v>
      </c>
      <c r="T75" s="308">
        <v>0</v>
      </c>
      <c r="U75" s="160"/>
      <c r="V75" s="159"/>
      <c r="W75" s="160">
        <f>SUM(E75,G75,I75,M75,O75,S75,U75)</f>
        <v>147</v>
      </c>
      <c r="X75" s="23"/>
      <c r="Y75" s="18"/>
      <c r="Z75" s="277">
        <f>SUM(F75,H75,J75,N75,P75,T75,V75)</f>
        <v>26</v>
      </c>
      <c r="AA75" s="18">
        <v>5</v>
      </c>
    </row>
    <row r="76" spans="1:27" ht="15.75" customHeight="1">
      <c r="A76" s="21">
        <v>7</v>
      </c>
      <c r="B76" s="32" t="s">
        <v>157</v>
      </c>
      <c r="C76" s="32" t="s">
        <v>284</v>
      </c>
      <c r="D76" s="33">
        <v>1000</v>
      </c>
      <c r="E76" s="423">
        <v>20</v>
      </c>
      <c r="F76" s="424">
        <v>5</v>
      </c>
      <c r="G76" s="461">
        <v>22</v>
      </c>
      <c r="H76" s="464">
        <v>4</v>
      </c>
      <c r="I76" s="348">
        <v>26</v>
      </c>
      <c r="J76" s="343">
        <v>4</v>
      </c>
      <c r="K76" s="189">
        <v>28</v>
      </c>
      <c r="L76" s="235">
        <v>4</v>
      </c>
      <c r="M76" s="186">
        <v>25</v>
      </c>
      <c r="N76" s="313">
        <v>5</v>
      </c>
      <c r="O76" s="160">
        <v>28</v>
      </c>
      <c r="P76" s="159">
        <v>3</v>
      </c>
      <c r="Q76" s="327">
        <v>28</v>
      </c>
      <c r="R76" s="468">
        <v>5</v>
      </c>
      <c r="S76" s="308">
        <v>0</v>
      </c>
      <c r="T76" s="308">
        <v>0</v>
      </c>
      <c r="U76" s="160"/>
      <c r="V76" s="159"/>
      <c r="W76" s="160">
        <f>SUM(I76,K76,M76,O76,Q76,S76,U76)</f>
        <v>135</v>
      </c>
      <c r="X76" s="23"/>
      <c r="Y76" s="18"/>
      <c r="Z76" s="277">
        <f>SUM(J76,L76,N76,P76,R76,T76,V76)</f>
        <v>21</v>
      </c>
      <c r="AA76" s="18">
        <v>5</v>
      </c>
    </row>
    <row r="77" spans="1:27" ht="15.75" customHeight="1">
      <c r="A77" s="21">
        <v>8</v>
      </c>
      <c r="B77" s="32" t="s">
        <v>136</v>
      </c>
      <c r="C77" s="32" t="s">
        <v>284</v>
      </c>
      <c r="D77" s="33">
        <v>1100</v>
      </c>
      <c r="E77" s="423">
        <v>21</v>
      </c>
      <c r="F77" s="424">
        <v>5</v>
      </c>
      <c r="G77" s="322">
        <v>25</v>
      </c>
      <c r="H77" s="329">
        <v>4</v>
      </c>
      <c r="I77" s="346">
        <v>24</v>
      </c>
      <c r="J77" s="347">
        <v>4</v>
      </c>
      <c r="K77" s="189">
        <v>27</v>
      </c>
      <c r="L77" s="235">
        <v>4</v>
      </c>
      <c r="M77" s="308">
        <v>0</v>
      </c>
      <c r="N77" s="308">
        <v>0</v>
      </c>
      <c r="O77" s="320">
        <v>0</v>
      </c>
      <c r="P77" s="320">
        <v>0</v>
      </c>
      <c r="Q77" s="239">
        <v>32</v>
      </c>
      <c r="R77" s="454">
        <v>5</v>
      </c>
      <c r="S77" s="254">
        <v>25</v>
      </c>
      <c r="T77" s="224">
        <v>5</v>
      </c>
      <c r="U77" s="248"/>
      <c r="V77" s="224"/>
      <c r="W77" s="160">
        <f>SUM(G77,I77,K77,M77,O77,Q77,S77,U77)</f>
        <v>133</v>
      </c>
      <c r="X77" s="23"/>
      <c r="Y77" s="18"/>
      <c r="Z77" s="277">
        <f>SUM(H77,J77,L77,N77,P77,R77,T77,V77)</f>
        <v>22</v>
      </c>
      <c r="AA77" s="18">
        <v>5</v>
      </c>
    </row>
    <row r="78" spans="1:27" ht="15.75" customHeight="1">
      <c r="A78" s="21">
        <v>9</v>
      </c>
      <c r="B78" s="32" t="s">
        <v>142</v>
      </c>
      <c r="C78" s="32" t="s">
        <v>172</v>
      </c>
      <c r="D78" s="33">
        <v>1000</v>
      </c>
      <c r="E78" s="205">
        <v>25</v>
      </c>
      <c r="F78" s="271">
        <v>5</v>
      </c>
      <c r="G78" s="462">
        <v>27</v>
      </c>
      <c r="H78" s="222">
        <v>4</v>
      </c>
      <c r="I78" s="308">
        <v>0</v>
      </c>
      <c r="J78" s="308">
        <v>0</v>
      </c>
      <c r="K78" s="233">
        <v>25</v>
      </c>
      <c r="L78" s="238">
        <v>4</v>
      </c>
      <c r="M78" s="186">
        <v>28</v>
      </c>
      <c r="N78" s="249">
        <v>5</v>
      </c>
      <c r="O78" s="327">
        <v>27</v>
      </c>
      <c r="P78" s="330">
        <v>3</v>
      </c>
      <c r="Q78" s="308">
        <v>0</v>
      </c>
      <c r="R78" s="308">
        <v>0</v>
      </c>
      <c r="S78" s="308">
        <v>0</v>
      </c>
      <c r="T78" s="308">
        <v>0</v>
      </c>
      <c r="U78" s="160"/>
      <c r="V78" s="159"/>
      <c r="W78" s="160">
        <f>SUM(E78,G78,I78,K78,M78,O78,Q78,S78,U78)</f>
        <v>132</v>
      </c>
      <c r="X78" s="23"/>
      <c r="Y78" s="18"/>
      <c r="Z78" s="277">
        <f>SUM(F78,H78,J78,L78,N78,P78,R78,T78,V78)</f>
        <v>21</v>
      </c>
      <c r="AA78" s="18">
        <v>5</v>
      </c>
    </row>
    <row r="79" spans="1:27" ht="15.75" customHeight="1">
      <c r="A79" s="21">
        <v>10</v>
      </c>
      <c r="B79" s="32" t="s">
        <v>237</v>
      </c>
      <c r="C79" s="32" t="s">
        <v>665</v>
      </c>
      <c r="D79" s="33">
        <v>1250</v>
      </c>
      <c r="E79" s="423">
        <v>13</v>
      </c>
      <c r="F79" s="424">
        <v>4</v>
      </c>
      <c r="G79" s="211">
        <v>23</v>
      </c>
      <c r="H79" s="159">
        <v>4</v>
      </c>
      <c r="I79" s="308">
        <v>0</v>
      </c>
      <c r="J79" s="308">
        <v>0</v>
      </c>
      <c r="K79" s="233">
        <v>20</v>
      </c>
      <c r="L79" s="238">
        <v>3</v>
      </c>
      <c r="M79" s="308">
        <v>0</v>
      </c>
      <c r="N79" s="308">
        <v>0</v>
      </c>
      <c r="O79" s="160">
        <v>29</v>
      </c>
      <c r="P79" s="159">
        <v>4</v>
      </c>
      <c r="Q79" s="327">
        <v>27</v>
      </c>
      <c r="R79" s="468">
        <v>5</v>
      </c>
      <c r="S79" s="186">
        <v>27</v>
      </c>
      <c r="T79" s="249">
        <v>6</v>
      </c>
      <c r="U79" s="209"/>
      <c r="V79" s="209"/>
      <c r="W79" s="160">
        <f>SUM(,G79,I79,K79,M79,O79,Q79,S79,U79)</f>
        <v>126</v>
      </c>
      <c r="X79" s="23">
        <v>29</v>
      </c>
      <c r="Y79" s="18">
        <v>1</v>
      </c>
      <c r="Z79" s="277">
        <f>SUM(,H79,J79,L79,N79,P79,R79,T79,V79)</f>
        <v>22</v>
      </c>
      <c r="AA79" s="18">
        <v>5</v>
      </c>
    </row>
    <row r="80" spans="1:27" ht="15.75" customHeight="1">
      <c r="A80" s="21">
        <v>11</v>
      </c>
      <c r="B80" s="32" t="s">
        <v>153</v>
      </c>
      <c r="C80" s="32" t="s">
        <v>118</v>
      </c>
      <c r="D80" s="33">
        <v>1100</v>
      </c>
      <c r="E80" s="423">
        <v>15</v>
      </c>
      <c r="F80" s="424">
        <v>4</v>
      </c>
      <c r="G80" s="327">
        <v>26</v>
      </c>
      <c r="H80" s="228">
        <v>4</v>
      </c>
      <c r="I80" s="229">
        <v>20</v>
      </c>
      <c r="J80" s="228">
        <v>2</v>
      </c>
      <c r="K80" s="233">
        <v>29</v>
      </c>
      <c r="L80" s="238">
        <v>4</v>
      </c>
      <c r="M80" s="239">
        <v>23</v>
      </c>
      <c r="N80" s="240">
        <v>4</v>
      </c>
      <c r="O80" s="320">
        <v>0</v>
      </c>
      <c r="P80" s="320">
        <v>0</v>
      </c>
      <c r="Q80" s="308">
        <v>0</v>
      </c>
      <c r="R80" s="308">
        <v>0</v>
      </c>
      <c r="S80" s="97">
        <v>28</v>
      </c>
      <c r="T80" s="98">
        <v>6</v>
      </c>
      <c r="U80" s="97"/>
      <c r="V80" s="98"/>
      <c r="W80" s="160">
        <f>SUM(,G80,I80,K80,M80,O80,Q80,S80,U80)</f>
        <v>126</v>
      </c>
      <c r="X80" s="18">
        <v>29</v>
      </c>
      <c r="Y80" s="18">
        <v>1</v>
      </c>
      <c r="Z80" s="277">
        <f>SUM(,H80,J80,L80,N80,P80,R80,T80,V80)</f>
        <v>20</v>
      </c>
      <c r="AA80" s="18">
        <v>5</v>
      </c>
    </row>
    <row r="81" spans="1:27" ht="15.75" customHeight="1">
      <c r="A81" s="21">
        <v>12</v>
      </c>
      <c r="B81" s="32" t="s">
        <v>152</v>
      </c>
      <c r="C81" s="32" t="s">
        <v>284</v>
      </c>
      <c r="D81" s="33">
        <v>1000</v>
      </c>
      <c r="E81" s="423">
        <v>19</v>
      </c>
      <c r="F81" s="424">
        <v>5</v>
      </c>
      <c r="G81" s="369">
        <v>24</v>
      </c>
      <c r="H81" s="228">
        <v>4</v>
      </c>
      <c r="I81" s="229">
        <v>25</v>
      </c>
      <c r="J81" s="228">
        <v>4</v>
      </c>
      <c r="K81" s="189">
        <v>21</v>
      </c>
      <c r="L81" s="235">
        <v>3</v>
      </c>
      <c r="M81" s="308">
        <v>0</v>
      </c>
      <c r="N81" s="308">
        <v>0</v>
      </c>
      <c r="O81" s="160">
        <v>25</v>
      </c>
      <c r="P81" s="159">
        <v>3</v>
      </c>
      <c r="Q81" s="229">
        <v>23</v>
      </c>
      <c r="R81" s="455">
        <v>4</v>
      </c>
      <c r="S81" s="308">
        <v>0</v>
      </c>
      <c r="T81" s="308">
        <v>0</v>
      </c>
      <c r="U81" s="160"/>
      <c r="V81" s="159"/>
      <c r="W81" s="160">
        <f>SUM(G81,I81,K81,M81,O81,Q81,S81,U81)</f>
        <v>118</v>
      </c>
      <c r="X81" s="23"/>
      <c r="Y81" s="18"/>
      <c r="Z81" s="277">
        <f>SUM(H81,J81,L81,N81,P81,R81,T81,V81)</f>
        <v>18</v>
      </c>
      <c r="AA81" s="18">
        <v>5</v>
      </c>
    </row>
    <row r="82" spans="1:27" ht="15.75" customHeight="1">
      <c r="A82" s="21">
        <v>13</v>
      </c>
      <c r="B82" s="32" t="s">
        <v>162</v>
      </c>
      <c r="C82" s="32" t="s">
        <v>305</v>
      </c>
      <c r="D82" s="33">
        <v>1000</v>
      </c>
      <c r="E82" s="430">
        <v>18</v>
      </c>
      <c r="F82" s="499">
        <v>5</v>
      </c>
      <c r="G82" s="461">
        <v>20</v>
      </c>
      <c r="H82" s="501">
        <v>3</v>
      </c>
      <c r="I82" s="229">
        <v>21</v>
      </c>
      <c r="J82" s="228">
        <v>2</v>
      </c>
      <c r="K82" s="233">
        <v>24</v>
      </c>
      <c r="L82" s="238">
        <v>4</v>
      </c>
      <c r="M82" s="239">
        <v>24</v>
      </c>
      <c r="N82" s="240">
        <v>4</v>
      </c>
      <c r="O82" s="320">
        <v>0</v>
      </c>
      <c r="P82" s="320">
        <v>0</v>
      </c>
      <c r="Q82" s="229">
        <v>25</v>
      </c>
      <c r="R82" s="455">
        <v>5</v>
      </c>
      <c r="S82" s="160">
        <v>23</v>
      </c>
      <c r="T82" s="159">
        <v>5</v>
      </c>
      <c r="U82" s="160"/>
      <c r="V82" s="159"/>
      <c r="W82" s="160">
        <f>SUM(I82,K82,M82,O82,Q82,S82,U82)</f>
        <v>117</v>
      </c>
      <c r="X82" s="23"/>
      <c r="Y82" s="18"/>
      <c r="Z82" s="277">
        <f>SUM(J82,L82,N82,P82,R82,T82,V82)</f>
        <v>20</v>
      </c>
      <c r="AA82" s="18">
        <v>5</v>
      </c>
    </row>
    <row r="83" spans="1:27" ht="15.75" customHeight="1">
      <c r="A83" s="21">
        <v>14</v>
      </c>
      <c r="B83" s="32" t="s">
        <v>409</v>
      </c>
      <c r="C83" s="32" t="s">
        <v>290</v>
      </c>
      <c r="D83" s="33">
        <v>1000</v>
      </c>
      <c r="E83" s="205">
        <v>17</v>
      </c>
      <c r="F83" s="271">
        <v>4</v>
      </c>
      <c r="G83" s="463">
        <v>16</v>
      </c>
      <c r="H83" s="465">
        <v>2</v>
      </c>
      <c r="I83" s="325">
        <v>0</v>
      </c>
      <c r="J83" s="325">
        <v>0</v>
      </c>
      <c r="K83" s="233">
        <v>19</v>
      </c>
      <c r="L83" s="238">
        <v>3</v>
      </c>
      <c r="M83" s="308">
        <v>0</v>
      </c>
      <c r="N83" s="308">
        <v>0</v>
      </c>
      <c r="O83" s="376">
        <v>26</v>
      </c>
      <c r="P83" s="329">
        <v>3</v>
      </c>
      <c r="Q83" s="466">
        <v>20</v>
      </c>
      <c r="R83" s="469">
        <v>4</v>
      </c>
      <c r="S83" s="308">
        <v>0</v>
      </c>
      <c r="T83" s="308">
        <v>0</v>
      </c>
      <c r="U83" s="209"/>
      <c r="V83" s="209"/>
      <c r="W83" s="160">
        <f aca="true" t="shared" si="4" ref="W83:W108">SUM(E83,G83,I83,K83,M83,O83,Q83,S83,U83)</f>
        <v>98</v>
      </c>
      <c r="X83" s="23"/>
      <c r="Y83" s="18"/>
      <c r="Z83" s="277">
        <f aca="true" t="shared" si="5" ref="Z83:Z108">SUM(F83,H83,J83,L83,N83,P83,R83,T83,V83)</f>
        <v>16</v>
      </c>
      <c r="AA83" s="18">
        <v>5</v>
      </c>
    </row>
    <row r="84" spans="1:27" ht="15.75" customHeight="1">
      <c r="A84" s="21">
        <v>15</v>
      </c>
      <c r="B84" s="32" t="s">
        <v>254</v>
      </c>
      <c r="C84" s="32" t="s">
        <v>294</v>
      </c>
      <c r="D84" s="33">
        <v>1000</v>
      </c>
      <c r="E84" s="205">
        <v>22</v>
      </c>
      <c r="F84" s="271">
        <v>5</v>
      </c>
      <c r="G84" s="186">
        <v>30</v>
      </c>
      <c r="H84" s="159">
        <v>5</v>
      </c>
      <c r="I84" s="325">
        <v>0</v>
      </c>
      <c r="J84" s="325">
        <v>0</v>
      </c>
      <c r="K84" s="229">
        <v>30</v>
      </c>
      <c r="L84" s="228">
        <v>4</v>
      </c>
      <c r="M84" s="308">
        <v>0</v>
      </c>
      <c r="N84" s="308">
        <v>0</v>
      </c>
      <c r="O84" s="308">
        <v>0</v>
      </c>
      <c r="P84" s="308">
        <v>0</v>
      </c>
      <c r="Q84" s="320">
        <v>0</v>
      </c>
      <c r="R84" s="320">
        <v>0</v>
      </c>
      <c r="S84" s="308">
        <v>0</v>
      </c>
      <c r="T84" s="308">
        <v>0</v>
      </c>
      <c r="U84" s="248"/>
      <c r="V84" s="224"/>
      <c r="W84" s="160">
        <f t="shared" si="4"/>
        <v>82</v>
      </c>
      <c r="X84" s="23">
        <v>30</v>
      </c>
      <c r="Y84" s="18">
        <v>2</v>
      </c>
      <c r="Z84" s="277">
        <f t="shared" si="5"/>
        <v>14</v>
      </c>
      <c r="AA84" s="18">
        <v>3</v>
      </c>
    </row>
    <row r="85" spans="1:27" ht="15.75" customHeight="1">
      <c r="A85" s="21">
        <v>16</v>
      </c>
      <c r="B85" s="32" t="s">
        <v>114</v>
      </c>
      <c r="C85" s="32" t="s">
        <v>265</v>
      </c>
      <c r="D85" s="33">
        <v>1250</v>
      </c>
      <c r="E85" s="205">
        <v>27</v>
      </c>
      <c r="F85" s="271">
        <v>6</v>
      </c>
      <c r="G85" s="426">
        <v>28</v>
      </c>
      <c r="H85" s="372">
        <v>5</v>
      </c>
      <c r="I85" s="344">
        <v>27</v>
      </c>
      <c r="J85" s="427">
        <v>4</v>
      </c>
      <c r="K85" s="325">
        <v>0</v>
      </c>
      <c r="L85" s="325">
        <v>0</v>
      </c>
      <c r="M85" s="308">
        <v>0</v>
      </c>
      <c r="N85" s="308">
        <v>0</v>
      </c>
      <c r="O85" s="320">
        <v>0</v>
      </c>
      <c r="P85" s="320">
        <v>0</v>
      </c>
      <c r="Q85" s="308">
        <v>0</v>
      </c>
      <c r="R85" s="308">
        <v>0</v>
      </c>
      <c r="S85" s="308">
        <v>0</v>
      </c>
      <c r="T85" s="308">
        <v>0</v>
      </c>
      <c r="U85" s="160"/>
      <c r="V85" s="159"/>
      <c r="W85" s="160">
        <f t="shared" si="4"/>
        <v>82</v>
      </c>
      <c r="X85" s="23">
        <v>28</v>
      </c>
      <c r="Y85" s="18">
        <v>1</v>
      </c>
      <c r="Z85" s="277">
        <f t="shared" si="5"/>
        <v>15</v>
      </c>
      <c r="AA85" s="18">
        <v>3</v>
      </c>
    </row>
    <row r="86" spans="1:27" ht="15.75" customHeight="1">
      <c r="A86" s="21">
        <v>17</v>
      </c>
      <c r="B86" s="32" t="s">
        <v>757</v>
      </c>
      <c r="C86" s="32" t="s">
        <v>665</v>
      </c>
      <c r="D86" s="33">
        <v>1250</v>
      </c>
      <c r="E86" s="323">
        <v>0</v>
      </c>
      <c r="F86" s="317">
        <v>0</v>
      </c>
      <c r="G86" s="325">
        <v>0</v>
      </c>
      <c r="H86" s="308">
        <v>0</v>
      </c>
      <c r="I86" s="308">
        <v>0</v>
      </c>
      <c r="J86" s="308">
        <v>0</v>
      </c>
      <c r="K86" s="308">
        <v>0</v>
      </c>
      <c r="L86" s="308">
        <v>0</v>
      </c>
      <c r="M86" s="244">
        <v>29</v>
      </c>
      <c r="N86" s="245">
        <v>5</v>
      </c>
      <c r="O86" s="308">
        <v>0</v>
      </c>
      <c r="P86" s="308">
        <v>0</v>
      </c>
      <c r="Q86" s="244">
        <v>26</v>
      </c>
      <c r="R86" s="456">
        <v>5</v>
      </c>
      <c r="S86" s="160">
        <v>26</v>
      </c>
      <c r="T86" s="159">
        <v>5</v>
      </c>
      <c r="U86" s="160"/>
      <c r="V86" s="159"/>
      <c r="W86" s="160">
        <f t="shared" si="4"/>
        <v>81</v>
      </c>
      <c r="X86" s="23"/>
      <c r="Y86" s="18"/>
      <c r="Z86" s="277">
        <f t="shared" si="5"/>
        <v>15</v>
      </c>
      <c r="AA86" s="18">
        <v>3</v>
      </c>
    </row>
    <row r="87" spans="1:27" ht="15.75" customHeight="1">
      <c r="A87" s="21">
        <v>18</v>
      </c>
      <c r="B87" s="32" t="s">
        <v>248</v>
      </c>
      <c r="C87" s="32" t="s">
        <v>290</v>
      </c>
      <c r="D87" s="33">
        <v>1000</v>
      </c>
      <c r="E87" s="322">
        <v>16</v>
      </c>
      <c r="F87" s="324">
        <v>4</v>
      </c>
      <c r="G87" s="346">
        <v>19</v>
      </c>
      <c r="H87" s="502">
        <v>4</v>
      </c>
      <c r="I87" s="325">
        <v>0</v>
      </c>
      <c r="J87" s="325">
        <v>0</v>
      </c>
      <c r="K87" s="325">
        <v>0</v>
      </c>
      <c r="L87" s="325">
        <v>0</v>
      </c>
      <c r="M87" s="239">
        <v>18</v>
      </c>
      <c r="N87" s="240">
        <v>4</v>
      </c>
      <c r="O87" s="320">
        <v>0</v>
      </c>
      <c r="P87" s="320">
        <v>0</v>
      </c>
      <c r="Q87" s="327">
        <v>22</v>
      </c>
      <c r="R87" s="468">
        <v>4</v>
      </c>
      <c r="S87" s="308">
        <v>0</v>
      </c>
      <c r="T87" s="308">
        <v>0</v>
      </c>
      <c r="U87" s="209"/>
      <c r="V87" s="209"/>
      <c r="W87" s="160">
        <f t="shared" si="4"/>
        <v>75</v>
      </c>
      <c r="X87" s="18"/>
      <c r="Y87" s="18"/>
      <c r="Z87" s="277">
        <f t="shared" si="5"/>
        <v>16</v>
      </c>
      <c r="AA87" s="18">
        <v>4</v>
      </c>
    </row>
    <row r="88" spans="1:27" ht="15.75" customHeight="1">
      <c r="A88" s="21">
        <v>19</v>
      </c>
      <c r="B88" s="32" t="s">
        <v>169</v>
      </c>
      <c r="C88" s="32" t="s">
        <v>338</v>
      </c>
      <c r="D88" s="33">
        <v>1000</v>
      </c>
      <c r="E88" s="205">
        <v>9</v>
      </c>
      <c r="F88" s="271">
        <v>3</v>
      </c>
      <c r="G88" s="308">
        <v>0</v>
      </c>
      <c r="H88" s="371">
        <v>0</v>
      </c>
      <c r="I88" s="325">
        <v>0</v>
      </c>
      <c r="J88" s="325">
        <v>0</v>
      </c>
      <c r="K88" s="325">
        <v>0</v>
      </c>
      <c r="L88" s="325">
        <v>0</v>
      </c>
      <c r="M88" s="308">
        <v>0</v>
      </c>
      <c r="N88" s="308">
        <v>0</v>
      </c>
      <c r="O88" s="320">
        <v>0</v>
      </c>
      <c r="P88" s="320">
        <v>0</v>
      </c>
      <c r="Q88" s="504">
        <v>21</v>
      </c>
      <c r="R88" s="505">
        <v>4</v>
      </c>
      <c r="S88" s="186">
        <v>24</v>
      </c>
      <c r="T88" s="249">
        <v>5</v>
      </c>
      <c r="U88" s="209"/>
      <c r="V88" s="209"/>
      <c r="W88" s="160">
        <f t="shared" si="4"/>
        <v>54</v>
      </c>
      <c r="X88" s="18"/>
      <c r="Y88" s="18"/>
      <c r="Z88" s="277">
        <f t="shared" si="5"/>
        <v>12</v>
      </c>
      <c r="AA88" s="18">
        <v>3</v>
      </c>
    </row>
    <row r="89" spans="1:27" ht="15.75" customHeight="1">
      <c r="A89" s="21">
        <v>20</v>
      </c>
      <c r="B89" s="342" t="s">
        <v>113</v>
      </c>
      <c r="C89" s="32" t="s">
        <v>118</v>
      </c>
      <c r="D89" s="33">
        <v>1000</v>
      </c>
      <c r="E89" s="308">
        <v>0</v>
      </c>
      <c r="F89" s="308">
        <v>0</v>
      </c>
      <c r="G89" s="308">
        <v>0</v>
      </c>
      <c r="H89" s="308">
        <v>0</v>
      </c>
      <c r="I89" s="161">
        <v>22</v>
      </c>
      <c r="J89" s="159">
        <v>3</v>
      </c>
      <c r="K89" s="189">
        <v>26</v>
      </c>
      <c r="L89" s="235">
        <v>4</v>
      </c>
      <c r="M89" s="308">
        <v>0</v>
      </c>
      <c r="N89" s="308">
        <v>0</v>
      </c>
      <c r="O89" s="320">
        <v>0</v>
      </c>
      <c r="P89" s="320">
        <v>0</v>
      </c>
      <c r="Q89" s="320">
        <v>0</v>
      </c>
      <c r="R89" s="320">
        <v>0</v>
      </c>
      <c r="S89" s="308">
        <v>0</v>
      </c>
      <c r="T89" s="308">
        <v>0</v>
      </c>
      <c r="U89" s="160"/>
      <c r="V89" s="159"/>
      <c r="W89" s="160">
        <f t="shared" si="4"/>
        <v>48</v>
      </c>
      <c r="X89" s="23"/>
      <c r="Y89" s="18"/>
      <c r="Z89" s="277">
        <f t="shared" si="5"/>
        <v>7</v>
      </c>
      <c r="AA89" s="18">
        <v>2</v>
      </c>
    </row>
    <row r="90" spans="1:27" ht="15.75" customHeight="1">
      <c r="A90" s="21">
        <v>21</v>
      </c>
      <c r="B90" s="32" t="s">
        <v>246</v>
      </c>
      <c r="C90" s="32" t="s">
        <v>296</v>
      </c>
      <c r="D90" s="33">
        <v>1000</v>
      </c>
      <c r="E90" s="205">
        <v>10</v>
      </c>
      <c r="F90" s="271">
        <v>4</v>
      </c>
      <c r="G90" s="392">
        <v>0</v>
      </c>
      <c r="H90" s="393">
        <v>0</v>
      </c>
      <c r="I90" s="325">
        <v>0</v>
      </c>
      <c r="J90" s="325">
        <v>0</v>
      </c>
      <c r="K90" s="346">
        <v>17</v>
      </c>
      <c r="L90" s="347">
        <v>2</v>
      </c>
      <c r="M90" s="308">
        <v>0</v>
      </c>
      <c r="N90" s="308">
        <v>0</v>
      </c>
      <c r="O90" s="320">
        <v>0</v>
      </c>
      <c r="P90" s="320">
        <v>0</v>
      </c>
      <c r="Q90" s="229">
        <v>19</v>
      </c>
      <c r="R90" s="455">
        <v>4</v>
      </c>
      <c r="S90" s="308">
        <v>0</v>
      </c>
      <c r="T90" s="308">
        <v>0</v>
      </c>
      <c r="U90" s="160"/>
      <c r="V90" s="159"/>
      <c r="W90" s="160">
        <f t="shared" si="4"/>
        <v>46</v>
      </c>
      <c r="X90" s="23"/>
      <c r="Y90" s="18"/>
      <c r="Z90" s="277">
        <f t="shared" si="5"/>
        <v>10</v>
      </c>
      <c r="AA90" s="18">
        <v>3</v>
      </c>
    </row>
    <row r="91" spans="1:27" ht="15.75" customHeight="1">
      <c r="A91" s="21">
        <v>22</v>
      </c>
      <c r="B91" s="342" t="s">
        <v>945</v>
      </c>
      <c r="C91" s="342" t="s">
        <v>927</v>
      </c>
      <c r="D91" s="33">
        <v>1000</v>
      </c>
      <c r="E91" s="323">
        <v>0</v>
      </c>
      <c r="F91" s="317">
        <v>0</v>
      </c>
      <c r="G91" s="328">
        <v>0</v>
      </c>
      <c r="H91" s="328">
        <v>0</v>
      </c>
      <c r="I91" s="325">
        <v>0</v>
      </c>
      <c r="J91" s="325">
        <v>0</v>
      </c>
      <c r="K91" s="325">
        <v>0</v>
      </c>
      <c r="L91" s="325">
        <v>0</v>
      </c>
      <c r="M91" s="308">
        <v>0</v>
      </c>
      <c r="N91" s="308">
        <v>0</v>
      </c>
      <c r="O91" s="376">
        <v>24</v>
      </c>
      <c r="P91" s="329">
        <v>2</v>
      </c>
      <c r="Q91" s="320">
        <v>0</v>
      </c>
      <c r="R91" s="320">
        <v>0</v>
      </c>
      <c r="S91" s="254">
        <v>21</v>
      </c>
      <c r="T91" s="224">
        <v>5</v>
      </c>
      <c r="U91" s="160"/>
      <c r="V91" s="159"/>
      <c r="W91" s="160">
        <f t="shared" si="4"/>
        <v>45</v>
      </c>
      <c r="X91" s="23">
        <v>21</v>
      </c>
      <c r="Y91" s="18">
        <v>1</v>
      </c>
      <c r="Z91" s="277">
        <f t="shared" si="5"/>
        <v>7</v>
      </c>
      <c r="AA91" s="18">
        <v>2</v>
      </c>
    </row>
    <row r="92" spans="1:27" ht="15.75" customHeight="1">
      <c r="A92" s="21">
        <v>23</v>
      </c>
      <c r="B92" s="40" t="s">
        <v>183</v>
      </c>
      <c r="C92" s="32" t="s">
        <v>44</v>
      </c>
      <c r="D92" s="33">
        <v>1000</v>
      </c>
      <c r="E92" s="506">
        <v>8</v>
      </c>
      <c r="F92" s="507">
        <v>2</v>
      </c>
      <c r="G92" s="326">
        <v>18</v>
      </c>
      <c r="H92" s="503">
        <v>4</v>
      </c>
      <c r="I92" s="325">
        <v>0</v>
      </c>
      <c r="J92" s="325">
        <v>0</v>
      </c>
      <c r="K92" s="308">
        <v>0</v>
      </c>
      <c r="L92" s="308">
        <v>0</v>
      </c>
      <c r="M92" s="308">
        <v>0</v>
      </c>
      <c r="N92" s="308">
        <v>0</v>
      </c>
      <c r="O92" s="320">
        <v>0</v>
      </c>
      <c r="P92" s="320">
        <v>0</v>
      </c>
      <c r="Q92" s="308">
        <v>0</v>
      </c>
      <c r="R92" s="308">
        <v>0</v>
      </c>
      <c r="S92" s="160">
        <v>19</v>
      </c>
      <c r="T92" s="159">
        <v>3</v>
      </c>
      <c r="U92" s="160"/>
      <c r="V92" s="159"/>
      <c r="W92" s="160">
        <f t="shared" si="4"/>
        <v>45</v>
      </c>
      <c r="X92" s="23">
        <v>19</v>
      </c>
      <c r="Y92" s="18">
        <v>1</v>
      </c>
      <c r="Z92" s="277">
        <f t="shared" si="5"/>
        <v>9</v>
      </c>
      <c r="AA92" s="18">
        <v>3</v>
      </c>
    </row>
    <row r="93" spans="1:27" ht="15.75" customHeight="1">
      <c r="A93" s="21">
        <v>24</v>
      </c>
      <c r="B93" s="65" t="s">
        <v>634</v>
      </c>
      <c r="C93" s="65" t="s">
        <v>618</v>
      </c>
      <c r="D93" s="33">
        <v>1000</v>
      </c>
      <c r="E93" s="328">
        <v>0</v>
      </c>
      <c r="F93" s="328">
        <v>0</v>
      </c>
      <c r="G93" s="328">
        <v>0</v>
      </c>
      <c r="H93" s="328">
        <v>0</v>
      </c>
      <c r="I93" s="229">
        <v>19</v>
      </c>
      <c r="J93" s="228">
        <v>2</v>
      </c>
      <c r="K93" s="325">
        <v>0</v>
      </c>
      <c r="L93" s="325">
        <v>0</v>
      </c>
      <c r="M93" s="308">
        <v>0</v>
      </c>
      <c r="N93" s="308">
        <v>0</v>
      </c>
      <c r="O93" s="327">
        <v>23</v>
      </c>
      <c r="P93" s="330">
        <v>1</v>
      </c>
      <c r="Q93" s="320">
        <v>0</v>
      </c>
      <c r="R93" s="320">
        <v>0</v>
      </c>
      <c r="S93" s="308">
        <v>0</v>
      </c>
      <c r="T93" s="308">
        <v>0</v>
      </c>
      <c r="U93" s="160"/>
      <c r="V93" s="159"/>
      <c r="W93" s="160">
        <f t="shared" si="4"/>
        <v>42</v>
      </c>
      <c r="X93" s="23"/>
      <c r="Y93" s="18"/>
      <c r="Z93" s="277">
        <f t="shared" si="5"/>
        <v>3</v>
      </c>
      <c r="AA93" s="18">
        <v>2</v>
      </c>
    </row>
    <row r="94" spans="1:27" ht="15.75" customHeight="1">
      <c r="A94" s="21">
        <v>25</v>
      </c>
      <c r="B94" s="40" t="s">
        <v>159</v>
      </c>
      <c r="C94" s="40" t="s">
        <v>39</v>
      </c>
      <c r="D94" s="33">
        <v>1250</v>
      </c>
      <c r="E94" s="326">
        <v>12</v>
      </c>
      <c r="F94" s="368">
        <v>4</v>
      </c>
      <c r="G94" s="328">
        <v>0</v>
      </c>
      <c r="H94" s="328">
        <v>0</v>
      </c>
      <c r="I94" s="328">
        <v>0</v>
      </c>
      <c r="J94" s="328">
        <v>0</v>
      </c>
      <c r="K94" s="328">
        <v>0</v>
      </c>
      <c r="L94" s="328">
        <v>0</v>
      </c>
      <c r="M94" s="508">
        <v>22</v>
      </c>
      <c r="N94" s="509">
        <v>3</v>
      </c>
      <c r="O94" s="308">
        <v>0</v>
      </c>
      <c r="P94" s="308">
        <v>0</v>
      </c>
      <c r="Q94" s="320">
        <v>0</v>
      </c>
      <c r="R94" s="320">
        <v>0</v>
      </c>
      <c r="S94" s="308">
        <v>0</v>
      </c>
      <c r="T94" s="308">
        <v>0</v>
      </c>
      <c r="U94" s="248"/>
      <c r="V94" s="224"/>
      <c r="W94" s="160">
        <f t="shared" si="4"/>
        <v>34</v>
      </c>
      <c r="X94" s="23">
        <v>22</v>
      </c>
      <c r="Y94" s="18">
        <v>1</v>
      </c>
      <c r="Z94" s="277">
        <f t="shared" si="5"/>
        <v>7</v>
      </c>
      <c r="AA94" s="18">
        <v>2</v>
      </c>
    </row>
    <row r="95" spans="1:27" ht="15.75" customHeight="1">
      <c r="A95" s="21">
        <v>26</v>
      </c>
      <c r="B95" s="32" t="s">
        <v>116</v>
      </c>
      <c r="C95" s="32" t="s">
        <v>172</v>
      </c>
      <c r="D95" s="33">
        <v>1000</v>
      </c>
      <c r="E95" s="322">
        <v>14</v>
      </c>
      <c r="F95" s="324">
        <v>4</v>
      </c>
      <c r="G95" s="328">
        <v>0</v>
      </c>
      <c r="H95" s="308">
        <v>0</v>
      </c>
      <c r="I95" s="325">
        <v>0</v>
      </c>
      <c r="J95" s="325">
        <v>0</v>
      </c>
      <c r="K95" s="325">
        <v>0</v>
      </c>
      <c r="L95" s="325">
        <v>0</v>
      </c>
      <c r="M95" s="308">
        <v>0</v>
      </c>
      <c r="N95" s="308">
        <v>0</v>
      </c>
      <c r="O95" s="320">
        <v>0</v>
      </c>
      <c r="P95" s="320">
        <v>0</v>
      </c>
      <c r="Q95" s="320">
        <v>0</v>
      </c>
      <c r="R95" s="320">
        <v>0</v>
      </c>
      <c r="S95" s="186">
        <v>20</v>
      </c>
      <c r="T95" s="249">
        <v>4</v>
      </c>
      <c r="U95" s="160"/>
      <c r="V95" s="159"/>
      <c r="W95" s="160">
        <f t="shared" si="4"/>
        <v>34</v>
      </c>
      <c r="X95" s="23">
        <v>20</v>
      </c>
      <c r="Y95" s="18">
        <v>1</v>
      </c>
      <c r="Z95" s="277">
        <f t="shared" si="5"/>
        <v>8</v>
      </c>
      <c r="AA95" s="18">
        <v>2</v>
      </c>
    </row>
    <row r="96" spans="1:27" ht="15.75" customHeight="1">
      <c r="A96" s="21">
        <v>27</v>
      </c>
      <c r="B96" s="32" t="s">
        <v>241</v>
      </c>
      <c r="C96" s="32" t="s">
        <v>39</v>
      </c>
      <c r="D96" s="33">
        <v>1000</v>
      </c>
      <c r="E96" s="223">
        <v>28</v>
      </c>
      <c r="F96" s="351">
        <v>6</v>
      </c>
      <c r="G96" s="308">
        <v>0</v>
      </c>
      <c r="H96" s="308">
        <v>0</v>
      </c>
      <c r="I96" s="308">
        <v>0</v>
      </c>
      <c r="J96" s="308">
        <v>0</v>
      </c>
      <c r="K96" s="308">
        <v>0</v>
      </c>
      <c r="L96" s="308">
        <v>0</v>
      </c>
      <c r="M96" s="308">
        <v>0</v>
      </c>
      <c r="N96" s="308">
        <v>0</v>
      </c>
      <c r="O96" s="320">
        <v>0</v>
      </c>
      <c r="P96" s="320">
        <v>0</v>
      </c>
      <c r="Q96" s="320">
        <v>0</v>
      </c>
      <c r="R96" s="320">
        <v>0</v>
      </c>
      <c r="S96" s="308">
        <v>0</v>
      </c>
      <c r="T96" s="308">
        <v>0</v>
      </c>
      <c r="U96" s="160"/>
      <c r="V96" s="159"/>
      <c r="W96" s="160">
        <f t="shared" si="4"/>
        <v>28</v>
      </c>
      <c r="X96" s="23"/>
      <c r="Y96" s="18"/>
      <c r="Z96" s="277">
        <f t="shared" si="5"/>
        <v>6</v>
      </c>
      <c r="AA96" s="18">
        <v>1</v>
      </c>
    </row>
    <row r="97" spans="1:27" ht="15.75" customHeight="1">
      <c r="A97" s="21">
        <v>28</v>
      </c>
      <c r="B97" s="32" t="s">
        <v>108</v>
      </c>
      <c r="C97" s="32" t="s">
        <v>172</v>
      </c>
      <c r="D97" s="33">
        <v>1100</v>
      </c>
      <c r="E97" s="223">
        <v>26</v>
      </c>
      <c r="F97" s="351">
        <v>5</v>
      </c>
      <c r="G97" s="308">
        <v>0</v>
      </c>
      <c r="H97" s="308">
        <v>0</v>
      </c>
      <c r="I97" s="308">
        <v>0</v>
      </c>
      <c r="J97" s="308">
        <v>0</v>
      </c>
      <c r="K97" s="308">
        <v>0</v>
      </c>
      <c r="L97" s="308">
        <v>0</v>
      </c>
      <c r="M97" s="308">
        <v>0</v>
      </c>
      <c r="N97" s="308">
        <v>0</v>
      </c>
      <c r="O97" s="320">
        <v>0</v>
      </c>
      <c r="P97" s="320">
        <v>0</v>
      </c>
      <c r="Q97" s="320">
        <v>0</v>
      </c>
      <c r="R97" s="320">
        <v>0</v>
      </c>
      <c r="S97" s="308">
        <v>0</v>
      </c>
      <c r="T97" s="308">
        <v>0</v>
      </c>
      <c r="U97" s="160"/>
      <c r="V97" s="159"/>
      <c r="W97" s="160">
        <f t="shared" si="4"/>
        <v>26</v>
      </c>
      <c r="X97" s="23"/>
      <c r="Y97" s="18"/>
      <c r="Z97" s="277">
        <f t="shared" si="5"/>
        <v>5</v>
      </c>
      <c r="AA97" s="18">
        <v>1</v>
      </c>
    </row>
    <row r="98" spans="1:27" ht="15.75" customHeight="1">
      <c r="A98" s="21">
        <v>29</v>
      </c>
      <c r="B98" s="32" t="s">
        <v>179</v>
      </c>
      <c r="C98" s="32" t="s">
        <v>172</v>
      </c>
      <c r="D98" s="33">
        <v>1000</v>
      </c>
      <c r="E98" s="500">
        <v>23</v>
      </c>
      <c r="F98" s="281">
        <v>5</v>
      </c>
      <c r="G98" s="325">
        <v>0</v>
      </c>
      <c r="H98" s="325">
        <v>0</v>
      </c>
      <c r="I98" s="325">
        <v>0</v>
      </c>
      <c r="J98" s="325">
        <v>0</v>
      </c>
      <c r="K98" s="308">
        <v>0</v>
      </c>
      <c r="L98" s="308">
        <v>0</v>
      </c>
      <c r="M98" s="308">
        <v>0</v>
      </c>
      <c r="N98" s="308">
        <v>0</v>
      </c>
      <c r="O98" s="320">
        <v>0</v>
      </c>
      <c r="P98" s="320">
        <v>0</v>
      </c>
      <c r="Q98" s="320">
        <v>0</v>
      </c>
      <c r="R98" s="320">
        <v>0</v>
      </c>
      <c r="S98" s="308">
        <v>0</v>
      </c>
      <c r="T98" s="308">
        <v>0</v>
      </c>
      <c r="U98" s="160"/>
      <c r="V98" s="159"/>
      <c r="W98" s="160">
        <f t="shared" si="4"/>
        <v>23</v>
      </c>
      <c r="X98" s="23">
        <v>23</v>
      </c>
      <c r="Y98" s="18">
        <v>1</v>
      </c>
      <c r="Z98" s="277">
        <f t="shared" si="5"/>
        <v>5</v>
      </c>
      <c r="AA98" s="18">
        <v>1</v>
      </c>
    </row>
    <row r="99" spans="1:27" ht="15.75" customHeight="1">
      <c r="A99" s="21">
        <v>30</v>
      </c>
      <c r="B99" s="342" t="s">
        <v>631</v>
      </c>
      <c r="C99" s="32" t="s">
        <v>273</v>
      </c>
      <c r="D99" s="33">
        <v>1000</v>
      </c>
      <c r="E99" s="308">
        <v>0</v>
      </c>
      <c r="F99" s="308">
        <v>0</v>
      </c>
      <c r="G99" s="308">
        <v>0</v>
      </c>
      <c r="H99" s="308">
        <v>0</v>
      </c>
      <c r="I99" s="229">
        <v>23</v>
      </c>
      <c r="J99" s="228">
        <v>3</v>
      </c>
      <c r="K99" s="308">
        <v>0</v>
      </c>
      <c r="L99" s="308">
        <v>0</v>
      </c>
      <c r="M99" s="308">
        <v>0</v>
      </c>
      <c r="N99" s="308">
        <v>0</v>
      </c>
      <c r="O99" s="308">
        <v>0</v>
      </c>
      <c r="P99" s="308">
        <v>0</v>
      </c>
      <c r="Q99" s="308">
        <v>0</v>
      </c>
      <c r="R99" s="308">
        <v>0</v>
      </c>
      <c r="S99" s="308">
        <v>0</v>
      </c>
      <c r="T99" s="308">
        <v>0</v>
      </c>
      <c r="U99" s="160"/>
      <c r="V99" s="159"/>
      <c r="W99" s="160">
        <f t="shared" si="4"/>
        <v>23</v>
      </c>
      <c r="X99" s="23">
        <v>23</v>
      </c>
      <c r="Y99" s="18">
        <v>1</v>
      </c>
      <c r="Z99" s="277">
        <f t="shared" si="5"/>
        <v>3</v>
      </c>
      <c r="AA99" s="18">
        <v>1</v>
      </c>
    </row>
    <row r="100" spans="1:27" ht="15.75" customHeight="1">
      <c r="A100" s="21">
        <v>31</v>
      </c>
      <c r="B100" s="32" t="s">
        <v>1055</v>
      </c>
      <c r="C100" s="270" t="s">
        <v>995</v>
      </c>
      <c r="D100" s="33">
        <v>1000</v>
      </c>
      <c r="E100" s="308">
        <v>0</v>
      </c>
      <c r="F100" s="308">
        <v>0</v>
      </c>
      <c r="G100" s="308">
        <v>0</v>
      </c>
      <c r="H100" s="308">
        <v>0</v>
      </c>
      <c r="I100" s="308">
        <v>0</v>
      </c>
      <c r="J100" s="308">
        <v>0</v>
      </c>
      <c r="K100" s="308">
        <v>0</v>
      </c>
      <c r="L100" s="308">
        <v>0</v>
      </c>
      <c r="M100" s="308">
        <v>0</v>
      </c>
      <c r="N100" s="308">
        <v>0</v>
      </c>
      <c r="O100" s="320">
        <v>0</v>
      </c>
      <c r="P100" s="320">
        <v>0</v>
      </c>
      <c r="Q100" s="320">
        <v>0</v>
      </c>
      <c r="R100" s="320">
        <v>0</v>
      </c>
      <c r="S100" s="254">
        <v>22</v>
      </c>
      <c r="T100" s="224">
        <v>5</v>
      </c>
      <c r="U100" s="160"/>
      <c r="V100" s="159"/>
      <c r="W100" s="160">
        <f t="shared" si="4"/>
        <v>22</v>
      </c>
      <c r="X100" s="23"/>
      <c r="Y100" s="18"/>
      <c r="Z100" s="277">
        <f t="shared" si="5"/>
        <v>5</v>
      </c>
      <c r="AA100" s="18">
        <v>1</v>
      </c>
    </row>
    <row r="101" spans="1:27" ht="15.75" customHeight="1">
      <c r="A101" s="21">
        <v>32</v>
      </c>
      <c r="B101" s="32" t="s">
        <v>799</v>
      </c>
      <c r="C101" s="32" t="s">
        <v>800</v>
      </c>
      <c r="D101" s="33">
        <v>1000</v>
      </c>
      <c r="E101" s="320">
        <v>0</v>
      </c>
      <c r="F101" s="320">
        <v>0</v>
      </c>
      <c r="G101" s="328">
        <v>0</v>
      </c>
      <c r="H101" s="308">
        <v>0</v>
      </c>
      <c r="I101" s="325">
        <v>0</v>
      </c>
      <c r="J101" s="325">
        <v>0</v>
      </c>
      <c r="K101" s="325">
        <v>0</v>
      </c>
      <c r="L101" s="325">
        <v>0</v>
      </c>
      <c r="M101" s="239">
        <v>21</v>
      </c>
      <c r="N101" s="240">
        <v>4</v>
      </c>
      <c r="O101" s="308">
        <v>0</v>
      </c>
      <c r="P101" s="308">
        <v>0</v>
      </c>
      <c r="Q101" s="320">
        <v>0</v>
      </c>
      <c r="R101" s="320">
        <v>0</v>
      </c>
      <c r="S101" s="308">
        <v>0</v>
      </c>
      <c r="T101" s="308">
        <v>0</v>
      </c>
      <c r="U101" s="160"/>
      <c r="V101" s="159"/>
      <c r="W101" s="160">
        <f t="shared" si="4"/>
        <v>21</v>
      </c>
      <c r="X101" s="23"/>
      <c r="Y101" s="18"/>
      <c r="Z101" s="277">
        <f t="shared" si="5"/>
        <v>4</v>
      </c>
      <c r="AA101" s="18">
        <v>1</v>
      </c>
    </row>
    <row r="102" spans="1:27" ht="15.75" customHeight="1">
      <c r="A102" s="21">
        <v>33</v>
      </c>
      <c r="B102" s="32" t="s">
        <v>805</v>
      </c>
      <c r="C102" s="32" t="s">
        <v>121</v>
      </c>
      <c r="D102" s="33">
        <v>1000</v>
      </c>
      <c r="E102" s="320">
        <v>0</v>
      </c>
      <c r="F102" s="320">
        <v>0</v>
      </c>
      <c r="G102" s="320">
        <v>0</v>
      </c>
      <c r="H102" s="320">
        <v>0</v>
      </c>
      <c r="I102" s="320">
        <v>0</v>
      </c>
      <c r="J102" s="320">
        <v>0</v>
      </c>
      <c r="K102" s="320">
        <v>0</v>
      </c>
      <c r="L102" s="320">
        <v>0</v>
      </c>
      <c r="M102" s="466">
        <v>20</v>
      </c>
      <c r="N102" s="467">
        <v>4</v>
      </c>
      <c r="O102" s="320">
        <v>0</v>
      </c>
      <c r="P102" s="320">
        <v>0</v>
      </c>
      <c r="Q102" s="308">
        <v>0</v>
      </c>
      <c r="R102" s="308">
        <v>0</v>
      </c>
      <c r="S102" s="308">
        <v>0</v>
      </c>
      <c r="T102" s="308">
        <v>0</v>
      </c>
      <c r="U102" s="160"/>
      <c r="V102" s="159"/>
      <c r="W102" s="160">
        <f t="shared" si="4"/>
        <v>20</v>
      </c>
      <c r="X102" s="23"/>
      <c r="Y102" s="18"/>
      <c r="Z102" s="277">
        <f t="shared" si="5"/>
        <v>4</v>
      </c>
      <c r="AA102" s="18">
        <v>1</v>
      </c>
    </row>
    <row r="103" spans="1:27" ht="15.75" customHeight="1">
      <c r="A103" s="21">
        <v>34</v>
      </c>
      <c r="B103" s="32" t="s">
        <v>804</v>
      </c>
      <c r="C103" s="32" t="s">
        <v>751</v>
      </c>
      <c r="D103" s="33">
        <v>1000</v>
      </c>
      <c r="E103" s="323">
        <v>0</v>
      </c>
      <c r="F103" s="317">
        <v>0</v>
      </c>
      <c r="G103" s="320">
        <v>0</v>
      </c>
      <c r="H103" s="320">
        <v>0</v>
      </c>
      <c r="I103" s="325">
        <v>0</v>
      </c>
      <c r="J103" s="325">
        <v>0</v>
      </c>
      <c r="K103" s="325">
        <v>0</v>
      </c>
      <c r="L103" s="325">
        <v>0</v>
      </c>
      <c r="M103" s="239">
        <v>19</v>
      </c>
      <c r="N103" s="240">
        <v>3</v>
      </c>
      <c r="O103" s="320">
        <v>0</v>
      </c>
      <c r="P103" s="320">
        <v>0</v>
      </c>
      <c r="Q103" s="320">
        <v>0</v>
      </c>
      <c r="R103" s="320">
        <v>0</v>
      </c>
      <c r="S103" s="308">
        <v>0</v>
      </c>
      <c r="T103" s="308">
        <v>0</v>
      </c>
      <c r="U103" s="160"/>
      <c r="V103" s="159"/>
      <c r="W103" s="160">
        <f t="shared" si="4"/>
        <v>19</v>
      </c>
      <c r="X103" s="23"/>
      <c r="Y103" s="18"/>
      <c r="Z103" s="277">
        <f t="shared" si="5"/>
        <v>3</v>
      </c>
      <c r="AA103" s="18">
        <v>1</v>
      </c>
    </row>
    <row r="104" spans="1:27" ht="15.75" customHeight="1">
      <c r="A104" s="21">
        <v>35</v>
      </c>
      <c r="B104" s="32" t="s">
        <v>724</v>
      </c>
      <c r="C104" s="32" t="s">
        <v>751</v>
      </c>
      <c r="D104" s="33">
        <v>1000</v>
      </c>
      <c r="E104" s="320">
        <v>0</v>
      </c>
      <c r="F104" s="320">
        <v>0</v>
      </c>
      <c r="G104" s="370">
        <v>0</v>
      </c>
      <c r="H104" s="309">
        <v>0</v>
      </c>
      <c r="I104" s="325">
        <v>0</v>
      </c>
      <c r="J104" s="325">
        <v>0</v>
      </c>
      <c r="K104" s="325">
        <v>0</v>
      </c>
      <c r="L104" s="325">
        <v>0</v>
      </c>
      <c r="M104" s="308">
        <v>0</v>
      </c>
      <c r="N104" s="308">
        <v>0</v>
      </c>
      <c r="O104" s="320">
        <v>0</v>
      </c>
      <c r="P104" s="320">
        <v>0</v>
      </c>
      <c r="Q104" s="327">
        <v>18</v>
      </c>
      <c r="R104" s="468">
        <v>3</v>
      </c>
      <c r="S104" s="308">
        <v>0</v>
      </c>
      <c r="T104" s="308">
        <v>0</v>
      </c>
      <c r="U104" s="160"/>
      <c r="V104" s="159"/>
      <c r="W104" s="160">
        <f t="shared" si="4"/>
        <v>18</v>
      </c>
      <c r="X104" s="23">
        <v>18</v>
      </c>
      <c r="Y104" s="18">
        <v>1</v>
      </c>
      <c r="Z104" s="277">
        <f t="shared" si="5"/>
        <v>3</v>
      </c>
      <c r="AA104" s="18">
        <v>1</v>
      </c>
    </row>
    <row r="105" spans="1:27" ht="15.75" customHeight="1">
      <c r="A105" s="21">
        <v>36</v>
      </c>
      <c r="B105" s="32" t="s">
        <v>713</v>
      </c>
      <c r="C105" s="32" t="s">
        <v>652</v>
      </c>
      <c r="D105" s="33">
        <v>1000</v>
      </c>
      <c r="E105" s="323">
        <v>0</v>
      </c>
      <c r="F105" s="317">
        <v>0</v>
      </c>
      <c r="G105" s="320">
        <v>0</v>
      </c>
      <c r="H105" s="320">
        <v>0</v>
      </c>
      <c r="I105" s="325">
        <v>0</v>
      </c>
      <c r="J105" s="325">
        <v>0</v>
      </c>
      <c r="K105" s="344">
        <v>18</v>
      </c>
      <c r="L105" s="373">
        <v>2</v>
      </c>
      <c r="M105" s="308">
        <v>0</v>
      </c>
      <c r="N105" s="308">
        <v>0</v>
      </c>
      <c r="O105" s="320">
        <v>0</v>
      </c>
      <c r="P105" s="320">
        <v>0</v>
      </c>
      <c r="Q105" s="320">
        <v>0</v>
      </c>
      <c r="R105" s="320">
        <v>0</v>
      </c>
      <c r="S105" s="308">
        <v>0</v>
      </c>
      <c r="T105" s="308">
        <v>0</v>
      </c>
      <c r="U105" s="160"/>
      <c r="V105" s="159"/>
      <c r="W105" s="160">
        <f t="shared" si="4"/>
        <v>18</v>
      </c>
      <c r="X105" s="23">
        <v>18</v>
      </c>
      <c r="Y105" s="18">
        <v>1</v>
      </c>
      <c r="Z105" s="277">
        <f t="shared" si="5"/>
        <v>2</v>
      </c>
      <c r="AA105" s="18">
        <v>1</v>
      </c>
    </row>
    <row r="106" spans="1:27" ht="15.75" customHeight="1">
      <c r="A106" s="21">
        <v>37</v>
      </c>
      <c r="B106" s="32" t="s">
        <v>522</v>
      </c>
      <c r="C106" s="32" t="s">
        <v>44</v>
      </c>
      <c r="D106" s="33">
        <v>1000</v>
      </c>
      <c r="E106" s="323">
        <v>0</v>
      </c>
      <c r="F106" s="317">
        <v>0</v>
      </c>
      <c r="G106" s="327">
        <v>17</v>
      </c>
      <c r="H106" s="330">
        <v>4</v>
      </c>
      <c r="I106" s="325">
        <v>0</v>
      </c>
      <c r="J106" s="325">
        <v>0</v>
      </c>
      <c r="K106" s="325">
        <v>0</v>
      </c>
      <c r="L106" s="325">
        <v>0</v>
      </c>
      <c r="M106" s="308">
        <v>0</v>
      </c>
      <c r="N106" s="308">
        <v>0</v>
      </c>
      <c r="O106" s="320">
        <v>0</v>
      </c>
      <c r="P106" s="320">
        <v>0</v>
      </c>
      <c r="Q106" s="320">
        <v>0</v>
      </c>
      <c r="R106" s="320">
        <v>0</v>
      </c>
      <c r="S106" s="308">
        <v>0</v>
      </c>
      <c r="T106" s="308">
        <v>0</v>
      </c>
      <c r="U106" s="97"/>
      <c r="V106" s="98"/>
      <c r="W106" s="160">
        <f t="shared" si="4"/>
        <v>17</v>
      </c>
      <c r="X106" s="18"/>
      <c r="Y106" s="18"/>
      <c r="Z106" s="277">
        <f t="shared" si="5"/>
        <v>4</v>
      </c>
      <c r="AA106" s="18">
        <v>1</v>
      </c>
    </row>
    <row r="107" spans="1:27" ht="15.75" customHeight="1">
      <c r="A107" s="21">
        <v>38</v>
      </c>
      <c r="B107" s="32" t="s">
        <v>120</v>
      </c>
      <c r="C107" s="32" t="s">
        <v>115</v>
      </c>
      <c r="D107" s="33">
        <v>1000</v>
      </c>
      <c r="E107" s="323">
        <v>0</v>
      </c>
      <c r="F107" s="317">
        <v>0</v>
      </c>
      <c r="G107" s="322">
        <v>15</v>
      </c>
      <c r="H107" s="329">
        <v>1</v>
      </c>
      <c r="I107" s="325">
        <v>0</v>
      </c>
      <c r="J107" s="325">
        <v>0</v>
      </c>
      <c r="K107" s="308">
        <v>0</v>
      </c>
      <c r="L107" s="308">
        <v>0</v>
      </c>
      <c r="M107" s="308">
        <v>0</v>
      </c>
      <c r="N107" s="308">
        <v>0</v>
      </c>
      <c r="O107" s="320">
        <v>0</v>
      </c>
      <c r="P107" s="320">
        <v>0</v>
      </c>
      <c r="Q107" s="320">
        <v>0</v>
      </c>
      <c r="R107" s="320">
        <v>0</v>
      </c>
      <c r="S107" s="308">
        <v>0</v>
      </c>
      <c r="T107" s="308">
        <v>0</v>
      </c>
      <c r="U107" s="209"/>
      <c r="V107" s="209"/>
      <c r="W107" s="160">
        <f t="shared" si="4"/>
        <v>15</v>
      </c>
      <c r="X107" s="23"/>
      <c r="Y107" s="18"/>
      <c r="Z107" s="277">
        <f t="shared" si="5"/>
        <v>1</v>
      </c>
      <c r="AA107" s="18">
        <v>1</v>
      </c>
    </row>
    <row r="108" spans="1:27" ht="15.75" customHeight="1">
      <c r="A108" s="21">
        <v>39</v>
      </c>
      <c r="B108" s="32" t="s">
        <v>163</v>
      </c>
      <c r="C108" s="32" t="s">
        <v>305</v>
      </c>
      <c r="D108" s="33">
        <v>1000</v>
      </c>
      <c r="E108" s="205">
        <v>11</v>
      </c>
      <c r="F108" s="271">
        <v>4</v>
      </c>
      <c r="G108" s="320">
        <v>0</v>
      </c>
      <c r="H108" s="320">
        <v>0</v>
      </c>
      <c r="I108" s="325">
        <v>0</v>
      </c>
      <c r="J108" s="325">
        <v>0</v>
      </c>
      <c r="K108" s="325">
        <v>0</v>
      </c>
      <c r="L108" s="325">
        <v>0</v>
      </c>
      <c r="M108" s="308">
        <v>0</v>
      </c>
      <c r="N108" s="308">
        <v>0</v>
      </c>
      <c r="O108" s="320">
        <v>0</v>
      </c>
      <c r="P108" s="320">
        <v>0</v>
      </c>
      <c r="Q108" s="308">
        <v>0</v>
      </c>
      <c r="R108" s="308">
        <v>0</v>
      </c>
      <c r="S108" s="308">
        <v>0</v>
      </c>
      <c r="T108" s="308">
        <v>0</v>
      </c>
      <c r="U108" s="97"/>
      <c r="V108" s="98"/>
      <c r="W108" s="160">
        <f t="shared" si="4"/>
        <v>11</v>
      </c>
      <c r="X108" s="18"/>
      <c r="Y108" s="18"/>
      <c r="Z108" s="277">
        <f t="shared" si="5"/>
        <v>4</v>
      </c>
      <c r="AA108" s="18">
        <v>1</v>
      </c>
    </row>
    <row r="109" spans="1:27" ht="16.5" thickBot="1">
      <c r="A109" s="9"/>
      <c r="B109" s="37"/>
      <c r="C109" s="37"/>
      <c r="D109" s="60"/>
      <c r="E109" s="181"/>
      <c r="F109" s="174"/>
      <c r="G109" s="185"/>
      <c r="H109" s="12"/>
      <c r="I109" s="183"/>
      <c r="J109" s="12"/>
      <c r="K109" s="190"/>
      <c r="L109" s="12"/>
      <c r="M109" s="183"/>
      <c r="N109" s="383"/>
      <c r="O109" s="183"/>
      <c r="P109" s="12"/>
      <c r="Q109" s="183"/>
      <c r="R109" s="12"/>
      <c r="S109" s="201"/>
      <c r="T109" s="12"/>
      <c r="U109" s="202"/>
      <c r="V109" s="12"/>
      <c r="W109" s="175"/>
      <c r="X109" s="11"/>
      <c r="Y109" s="13"/>
      <c r="Z109" s="176"/>
      <c r="AA109" s="14"/>
    </row>
    <row r="110" spans="1:27" ht="16.5" thickBot="1">
      <c r="A110" s="9"/>
      <c r="B110" s="10" t="s">
        <v>25</v>
      </c>
      <c r="C110" s="2"/>
      <c r="D110" s="8"/>
      <c r="E110" s="212"/>
      <c r="F110" s="168"/>
      <c r="G110" s="183"/>
      <c r="H110" s="12"/>
      <c r="I110" s="183"/>
      <c r="J110" s="12"/>
      <c r="K110" s="191" t="s">
        <v>0</v>
      </c>
      <c r="L110" s="12"/>
      <c r="M110" s="183"/>
      <c r="N110" s="383"/>
      <c r="O110" s="183"/>
      <c r="P110" s="12"/>
      <c r="Q110" s="183"/>
      <c r="R110" s="12"/>
      <c r="S110" s="201"/>
      <c r="T110" s="12"/>
      <c r="U110" s="521" t="s">
        <v>1</v>
      </c>
      <c r="V110" s="522"/>
      <c r="W110" s="523"/>
      <c r="X110" s="518" t="s">
        <v>2</v>
      </c>
      <c r="Y110" s="519"/>
      <c r="Z110" s="520"/>
      <c r="AA110" s="14" t="s">
        <v>3</v>
      </c>
    </row>
    <row r="111" spans="1:27" ht="15.75">
      <c r="A111" s="15"/>
      <c r="B111" s="16" t="s">
        <v>4</v>
      </c>
      <c r="C111" s="17" t="s">
        <v>5</v>
      </c>
      <c r="D111" s="17" t="s">
        <v>6</v>
      </c>
      <c r="E111" s="213" t="s">
        <v>7</v>
      </c>
      <c r="F111" s="41" t="s">
        <v>155</v>
      </c>
      <c r="G111" s="97" t="s">
        <v>8</v>
      </c>
      <c r="H111" s="98" t="s">
        <v>155</v>
      </c>
      <c r="I111" s="97" t="s">
        <v>9</v>
      </c>
      <c r="J111" s="98" t="s">
        <v>155</v>
      </c>
      <c r="K111" s="97" t="s">
        <v>10</v>
      </c>
      <c r="L111" s="98" t="s">
        <v>155</v>
      </c>
      <c r="M111" s="97" t="s">
        <v>11</v>
      </c>
      <c r="N111" s="98" t="s">
        <v>155</v>
      </c>
      <c r="O111" s="97" t="s">
        <v>12</v>
      </c>
      <c r="P111" s="98" t="s">
        <v>155</v>
      </c>
      <c r="Q111" s="97" t="s">
        <v>13</v>
      </c>
      <c r="R111" s="98" t="s">
        <v>155</v>
      </c>
      <c r="S111" s="97" t="s">
        <v>14</v>
      </c>
      <c r="T111" s="170" t="s">
        <v>155</v>
      </c>
      <c r="U111" s="191" t="s">
        <v>22</v>
      </c>
      <c r="V111" s="171" t="s">
        <v>155</v>
      </c>
      <c r="W111" s="19" t="s">
        <v>15</v>
      </c>
      <c r="X111" s="34" t="s">
        <v>16</v>
      </c>
      <c r="Y111" s="34" t="s">
        <v>64</v>
      </c>
      <c r="Z111" s="35" t="s">
        <v>17</v>
      </c>
      <c r="AA111" s="20" t="s">
        <v>18</v>
      </c>
    </row>
    <row r="112" spans="1:27" ht="15.75" customHeight="1">
      <c r="A112" s="226">
        <v>1</v>
      </c>
      <c r="B112" s="76" t="s">
        <v>102</v>
      </c>
      <c r="C112" s="76" t="s">
        <v>118</v>
      </c>
      <c r="D112" s="33">
        <v>1659</v>
      </c>
      <c r="E112" s="278">
        <v>40</v>
      </c>
      <c r="F112" s="271">
        <v>6</v>
      </c>
      <c r="G112" s="331">
        <v>35</v>
      </c>
      <c r="H112" s="159">
        <v>6</v>
      </c>
      <c r="I112" s="189">
        <v>40</v>
      </c>
      <c r="J112" s="159">
        <v>5</v>
      </c>
      <c r="K112" s="420">
        <v>35</v>
      </c>
      <c r="L112" s="421">
        <v>4</v>
      </c>
      <c r="M112" s="470">
        <v>32</v>
      </c>
      <c r="N112" s="471">
        <v>6</v>
      </c>
      <c r="O112" s="308">
        <v>0</v>
      </c>
      <c r="P112" s="308">
        <v>0</v>
      </c>
      <c r="Q112" s="186">
        <v>35</v>
      </c>
      <c r="R112" s="228">
        <v>5</v>
      </c>
      <c r="S112" s="254">
        <v>40</v>
      </c>
      <c r="T112" s="255">
        <v>6</v>
      </c>
      <c r="U112" s="266"/>
      <c r="V112" s="255"/>
      <c r="W112" s="160">
        <f>SUM(E112,G112,I112,,O112,Q112,S112,U112)</f>
        <v>190</v>
      </c>
      <c r="X112" s="98"/>
      <c r="Y112" s="18"/>
      <c r="Z112" s="277">
        <f>SUM(F112,H112,J112,,,P112,R112,T112,V112)</f>
        <v>28</v>
      </c>
      <c r="AA112" s="95">
        <v>5</v>
      </c>
    </row>
    <row r="113" spans="1:27" ht="15.75">
      <c r="A113" s="21">
        <v>2</v>
      </c>
      <c r="B113" s="76" t="s">
        <v>45</v>
      </c>
      <c r="C113" s="76" t="s">
        <v>284</v>
      </c>
      <c r="D113" s="33">
        <v>1000</v>
      </c>
      <c r="E113" s="423">
        <v>28</v>
      </c>
      <c r="F113" s="424">
        <v>5</v>
      </c>
      <c r="G113" s="374">
        <v>32</v>
      </c>
      <c r="H113" s="375">
        <v>6</v>
      </c>
      <c r="I113" s="233">
        <v>35</v>
      </c>
      <c r="J113" s="194">
        <v>4</v>
      </c>
      <c r="K113" s="160">
        <v>32</v>
      </c>
      <c r="L113" s="159">
        <v>4</v>
      </c>
      <c r="M113" s="244">
        <v>30</v>
      </c>
      <c r="N113" s="245">
        <v>5</v>
      </c>
      <c r="O113" s="160">
        <v>40</v>
      </c>
      <c r="P113" s="159">
        <v>5</v>
      </c>
      <c r="Q113" s="308">
        <v>0</v>
      </c>
      <c r="R113" s="308">
        <v>0</v>
      </c>
      <c r="S113" s="420">
        <v>29</v>
      </c>
      <c r="T113" s="421">
        <v>5</v>
      </c>
      <c r="U113" s="160"/>
      <c r="V113" s="159"/>
      <c r="W113" s="160">
        <f>SUM(G113,I113,K113,M113,O113,Q113,U113)</f>
        <v>169</v>
      </c>
      <c r="X113" s="98"/>
      <c r="Y113" s="18"/>
      <c r="Z113" s="277">
        <f>SUM(,H113,J113,L113,N113,P113,R113,,V113)</f>
        <v>24</v>
      </c>
      <c r="AA113" s="95">
        <v>5</v>
      </c>
    </row>
    <row r="114" spans="1:27" ht="15.75">
      <c r="A114" s="165">
        <v>3</v>
      </c>
      <c r="B114" s="76" t="s">
        <v>134</v>
      </c>
      <c r="C114" s="76" t="s">
        <v>972</v>
      </c>
      <c r="D114" s="33">
        <v>1250</v>
      </c>
      <c r="E114" s="423">
        <v>29</v>
      </c>
      <c r="F114" s="424">
        <v>5</v>
      </c>
      <c r="G114" s="265">
        <v>40</v>
      </c>
      <c r="H114" s="249">
        <v>6</v>
      </c>
      <c r="I114" s="350">
        <v>30</v>
      </c>
      <c r="J114" s="329">
        <v>3</v>
      </c>
      <c r="K114" s="420">
        <v>27</v>
      </c>
      <c r="L114" s="421">
        <v>3</v>
      </c>
      <c r="M114" s="432">
        <v>24</v>
      </c>
      <c r="N114" s="433">
        <v>5</v>
      </c>
      <c r="O114" s="160">
        <v>35</v>
      </c>
      <c r="P114" s="159">
        <v>3</v>
      </c>
      <c r="Q114" s="244">
        <v>29</v>
      </c>
      <c r="R114" s="245">
        <v>5</v>
      </c>
      <c r="S114" s="160">
        <v>30</v>
      </c>
      <c r="T114" s="159">
        <v>6</v>
      </c>
      <c r="U114" s="160"/>
      <c r="V114" s="159"/>
      <c r="W114" s="160">
        <f>SUM(,G114,I114,,O114,Q114,S114,U114)</f>
        <v>164</v>
      </c>
      <c r="X114" s="98"/>
      <c r="Y114" s="18"/>
      <c r="Z114" s="277">
        <f>SUM(H114,J114,,,P114,R114,T114,V114)</f>
        <v>23</v>
      </c>
      <c r="AA114" s="95">
        <v>5</v>
      </c>
    </row>
    <row r="115" spans="1:27" ht="15.75">
      <c r="A115" s="21">
        <v>4</v>
      </c>
      <c r="B115" s="115" t="s">
        <v>37</v>
      </c>
      <c r="C115" s="115" t="s">
        <v>40</v>
      </c>
      <c r="D115" s="33">
        <v>1250</v>
      </c>
      <c r="E115" s="205">
        <v>35</v>
      </c>
      <c r="F115" s="271">
        <v>6</v>
      </c>
      <c r="G115" s="331">
        <v>30</v>
      </c>
      <c r="H115" s="162">
        <v>5</v>
      </c>
      <c r="I115" s="320">
        <v>0</v>
      </c>
      <c r="J115" s="320">
        <v>0</v>
      </c>
      <c r="K115" s="510">
        <v>28</v>
      </c>
      <c r="L115" s="511">
        <v>4</v>
      </c>
      <c r="M115" s="244">
        <v>28</v>
      </c>
      <c r="N115" s="245">
        <v>5</v>
      </c>
      <c r="O115" s="308">
        <v>0</v>
      </c>
      <c r="P115" s="308">
        <v>0</v>
      </c>
      <c r="Q115" s="160">
        <v>32</v>
      </c>
      <c r="R115" s="159">
        <v>6</v>
      </c>
      <c r="S115" s="160">
        <v>32</v>
      </c>
      <c r="T115" s="159">
        <v>6</v>
      </c>
      <c r="U115" s="161"/>
      <c r="V115" s="162"/>
      <c r="W115" s="160">
        <f>SUM(E115,G115,I115,,M115,O115,Q115,S115,U115)</f>
        <v>157</v>
      </c>
      <c r="X115" s="98"/>
      <c r="Y115" s="208"/>
      <c r="Z115" s="277">
        <f>SUM(F115,H115,J115,,N115,P115,R115,T115,V115)</f>
        <v>28</v>
      </c>
      <c r="AA115" s="95">
        <v>5</v>
      </c>
    </row>
    <row r="116" spans="1:27" ht="15.75">
      <c r="A116" s="165">
        <v>5</v>
      </c>
      <c r="B116" s="32" t="s">
        <v>92</v>
      </c>
      <c r="C116" s="32" t="s">
        <v>172</v>
      </c>
      <c r="D116" s="33">
        <v>1250</v>
      </c>
      <c r="E116" s="370">
        <v>0</v>
      </c>
      <c r="F116" s="317">
        <v>0</v>
      </c>
      <c r="G116" s="265">
        <v>24</v>
      </c>
      <c r="H116" s="159">
        <v>5</v>
      </c>
      <c r="I116" s="308">
        <v>0</v>
      </c>
      <c r="J116" s="308">
        <v>0</v>
      </c>
      <c r="K116" s="308">
        <v>0</v>
      </c>
      <c r="L116" s="308">
        <v>0</v>
      </c>
      <c r="M116" s="161">
        <v>26</v>
      </c>
      <c r="N116" s="159">
        <v>5</v>
      </c>
      <c r="O116" s="160">
        <v>30</v>
      </c>
      <c r="P116" s="159">
        <v>3</v>
      </c>
      <c r="Q116" s="186">
        <v>40</v>
      </c>
      <c r="R116" s="249">
        <v>6</v>
      </c>
      <c r="S116" s="160">
        <v>35</v>
      </c>
      <c r="T116" s="159">
        <v>5</v>
      </c>
      <c r="U116" s="248"/>
      <c r="V116" s="224"/>
      <c r="W116" s="160">
        <f>SUM(E116,G116,I116,K116,M116,O116,Q116,S116,U116)</f>
        <v>155</v>
      </c>
      <c r="X116" s="23"/>
      <c r="Y116" s="18"/>
      <c r="Z116" s="277">
        <f>SUM(F116,H116,J116,L116,N116,P116,R116,T116,V116)</f>
        <v>24</v>
      </c>
      <c r="AA116" s="333">
        <v>5</v>
      </c>
    </row>
    <row r="117" spans="1:27" ht="15.75">
      <c r="A117" s="21">
        <v>6</v>
      </c>
      <c r="B117" s="115" t="s">
        <v>110</v>
      </c>
      <c r="C117" s="115" t="s">
        <v>172</v>
      </c>
      <c r="D117" s="33">
        <v>1100</v>
      </c>
      <c r="E117" s="205">
        <v>32</v>
      </c>
      <c r="F117" s="271">
        <v>6</v>
      </c>
      <c r="G117" s="331">
        <v>29</v>
      </c>
      <c r="H117" s="159">
        <v>5</v>
      </c>
      <c r="I117" s="308">
        <v>0</v>
      </c>
      <c r="J117" s="308">
        <v>0</v>
      </c>
      <c r="K117" s="160">
        <v>29</v>
      </c>
      <c r="L117" s="159">
        <v>4</v>
      </c>
      <c r="M117" s="161">
        <v>29</v>
      </c>
      <c r="N117" s="159">
        <v>6</v>
      </c>
      <c r="O117" s="239">
        <v>32</v>
      </c>
      <c r="P117" s="224">
        <v>4</v>
      </c>
      <c r="Q117" s="470">
        <v>28</v>
      </c>
      <c r="R117" s="471">
        <v>5</v>
      </c>
      <c r="S117" s="420">
        <v>22</v>
      </c>
      <c r="T117" s="421">
        <v>4</v>
      </c>
      <c r="U117" s="160"/>
      <c r="V117" s="159"/>
      <c r="W117" s="160">
        <f>SUM(E117,G117,I117,K117,M117,O117,U117)</f>
        <v>151</v>
      </c>
      <c r="X117" s="98"/>
      <c r="Y117" s="18"/>
      <c r="Z117" s="277">
        <f>SUM(F117,H117,J117,L117,N117,P117,,V117)</f>
        <v>25</v>
      </c>
      <c r="AA117" s="95">
        <v>5</v>
      </c>
    </row>
    <row r="118" spans="1:27" ht="15.75">
      <c r="A118" s="165">
        <v>7</v>
      </c>
      <c r="B118" s="32" t="s">
        <v>255</v>
      </c>
      <c r="C118" s="32" t="s">
        <v>296</v>
      </c>
      <c r="D118" s="33">
        <v>1250</v>
      </c>
      <c r="E118" s="227">
        <v>26</v>
      </c>
      <c r="F118" s="271">
        <v>5</v>
      </c>
      <c r="G118" s="512">
        <v>25</v>
      </c>
      <c r="H118" s="173">
        <v>5</v>
      </c>
      <c r="I118" s="320">
        <v>0</v>
      </c>
      <c r="J118" s="320">
        <v>0</v>
      </c>
      <c r="K118" s="320">
        <v>0</v>
      </c>
      <c r="L118" s="320">
        <v>0</v>
      </c>
      <c r="M118" s="244">
        <v>35</v>
      </c>
      <c r="N118" s="245">
        <v>6</v>
      </c>
      <c r="O118" s="308">
        <v>0</v>
      </c>
      <c r="P118" s="308">
        <v>0</v>
      </c>
      <c r="Q118" s="244">
        <v>30</v>
      </c>
      <c r="R118" s="245">
        <v>6</v>
      </c>
      <c r="S118" s="160">
        <v>26</v>
      </c>
      <c r="T118" s="159">
        <v>4</v>
      </c>
      <c r="U118" s="160"/>
      <c r="V118" s="159"/>
      <c r="W118" s="160">
        <f>SUM(E118,G118,I118,K118,M118,O118,Q118,S118,U118)</f>
        <v>142</v>
      </c>
      <c r="X118" s="98"/>
      <c r="Y118" s="18"/>
      <c r="Z118" s="277">
        <f>SUM(F118,H118,J118,L118,N118,P118,R118,T118,V118)</f>
        <v>26</v>
      </c>
      <c r="AA118" s="95">
        <v>5</v>
      </c>
    </row>
    <row r="119" spans="1:30" ht="15.75">
      <c r="A119" s="21">
        <v>8</v>
      </c>
      <c r="B119" s="32" t="s">
        <v>414</v>
      </c>
      <c r="C119" s="32" t="s">
        <v>40</v>
      </c>
      <c r="D119" s="33">
        <v>1250</v>
      </c>
      <c r="E119" s="205">
        <v>27</v>
      </c>
      <c r="F119" s="271">
        <v>5</v>
      </c>
      <c r="G119" s="248">
        <v>28</v>
      </c>
      <c r="H119" s="159">
        <v>5</v>
      </c>
      <c r="I119" s="320">
        <v>0</v>
      </c>
      <c r="J119" s="320">
        <v>0</v>
      </c>
      <c r="K119" s="160">
        <v>30</v>
      </c>
      <c r="L119" s="159">
        <v>4</v>
      </c>
      <c r="M119" s="244">
        <v>27</v>
      </c>
      <c r="N119" s="245">
        <v>5</v>
      </c>
      <c r="O119" s="308">
        <v>0</v>
      </c>
      <c r="P119" s="308">
        <v>0</v>
      </c>
      <c r="Q119" s="432">
        <v>27</v>
      </c>
      <c r="R119" s="433">
        <v>4</v>
      </c>
      <c r="S119" s="254">
        <v>28</v>
      </c>
      <c r="T119" s="224">
        <v>5</v>
      </c>
      <c r="U119" s="248"/>
      <c r="V119" s="224"/>
      <c r="W119" s="160">
        <f>SUM(E119,G119,I119,K119,M119,O119,,S119,U119)</f>
        <v>140</v>
      </c>
      <c r="X119" s="98"/>
      <c r="Y119" s="18"/>
      <c r="Z119" s="277">
        <f>SUM(F119,H119,J119,L119,N119,P119,,T119,V119)</f>
        <v>24</v>
      </c>
      <c r="AA119" s="95">
        <v>5</v>
      </c>
      <c r="AD119" s="38" t="s">
        <v>122</v>
      </c>
    </row>
    <row r="120" spans="1:27" ht="15.75">
      <c r="A120" s="165">
        <v>9</v>
      </c>
      <c r="B120" s="32" t="s">
        <v>236</v>
      </c>
      <c r="C120" s="32" t="s">
        <v>299</v>
      </c>
      <c r="D120" s="33">
        <v>1000</v>
      </c>
      <c r="E120" s="227">
        <v>22</v>
      </c>
      <c r="F120" s="271">
        <v>5</v>
      </c>
      <c r="G120" s="320">
        <v>0</v>
      </c>
      <c r="H120" s="320">
        <v>0</v>
      </c>
      <c r="I120" s="320">
        <v>0</v>
      </c>
      <c r="J120" s="320">
        <v>0</v>
      </c>
      <c r="K120" s="327">
        <v>26</v>
      </c>
      <c r="L120" s="330">
        <v>3</v>
      </c>
      <c r="M120" s="186">
        <v>22</v>
      </c>
      <c r="N120" s="249">
        <v>4</v>
      </c>
      <c r="O120" s="308">
        <v>0</v>
      </c>
      <c r="P120" s="308">
        <v>0</v>
      </c>
      <c r="Q120" s="308">
        <v>0</v>
      </c>
      <c r="R120" s="308">
        <v>0</v>
      </c>
      <c r="S120" s="186">
        <v>27</v>
      </c>
      <c r="T120" s="249">
        <v>5</v>
      </c>
      <c r="U120" s="160"/>
      <c r="V120" s="159"/>
      <c r="W120" s="160">
        <f aca="true" t="shared" si="6" ref="W120:W137">SUM(E120,G120,I120,K120,M120,O120,Q120,S120,U120)</f>
        <v>97</v>
      </c>
      <c r="X120" s="98"/>
      <c r="Y120" s="18"/>
      <c r="Z120" s="277">
        <f aca="true" t="shared" si="7" ref="Z120:Z137">SUM(F120,H120,J120,L120,N120,P120,R120,T120,V120)</f>
        <v>17</v>
      </c>
      <c r="AA120" s="95">
        <v>4</v>
      </c>
    </row>
    <row r="121" spans="1:27" ht="15.75">
      <c r="A121" s="21">
        <v>10</v>
      </c>
      <c r="B121" s="32" t="s">
        <v>161</v>
      </c>
      <c r="C121" s="32" t="s">
        <v>172</v>
      </c>
      <c r="D121" s="33">
        <v>1000</v>
      </c>
      <c r="E121" s="205">
        <v>21</v>
      </c>
      <c r="F121" s="271">
        <v>4</v>
      </c>
      <c r="G121" s="320">
        <v>0</v>
      </c>
      <c r="H121" s="320">
        <v>0</v>
      </c>
      <c r="I121" s="320">
        <v>0</v>
      </c>
      <c r="J121" s="320">
        <v>0</v>
      </c>
      <c r="K121" s="327">
        <v>25</v>
      </c>
      <c r="L121" s="330">
        <v>3</v>
      </c>
      <c r="M121" s="308">
        <v>0</v>
      </c>
      <c r="N121" s="308">
        <v>0</v>
      </c>
      <c r="O121" s="308">
        <v>0</v>
      </c>
      <c r="P121" s="308">
        <v>0</v>
      </c>
      <c r="Q121" s="186">
        <v>26</v>
      </c>
      <c r="R121" s="249">
        <v>4</v>
      </c>
      <c r="S121" s="186">
        <v>21</v>
      </c>
      <c r="T121" s="249">
        <v>4</v>
      </c>
      <c r="U121" s="209"/>
      <c r="V121" s="209"/>
      <c r="W121" s="160">
        <f t="shared" si="6"/>
        <v>93</v>
      </c>
      <c r="X121" s="98"/>
      <c r="Y121" s="18"/>
      <c r="Z121" s="277">
        <f t="shared" si="7"/>
        <v>15</v>
      </c>
      <c r="AA121" s="95">
        <v>4</v>
      </c>
    </row>
    <row r="122" spans="1:27" ht="15.75">
      <c r="A122" s="165">
        <v>11</v>
      </c>
      <c r="B122" s="32" t="s">
        <v>109</v>
      </c>
      <c r="C122" s="32" t="s">
        <v>265</v>
      </c>
      <c r="D122" s="33">
        <v>1100</v>
      </c>
      <c r="E122" s="227">
        <v>30</v>
      </c>
      <c r="F122" s="271">
        <v>6</v>
      </c>
      <c r="G122" s="513">
        <v>27</v>
      </c>
      <c r="H122" s="249">
        <v>5</v>
      </c>
      <c r="I122" s="350">
        <v>29</v>
      </c>
      <c r="J122" s="329">
        <v>3</v>
      </c>
      <c r="K122" s="320">
        <v>0</v>
      </c>
      <c r="L122" s="320">
        <v>0</v>
      </c>
      <c r="M122" s="308">
        <v>0</v>
      </c>
      <c r="N122" s="308">
        <v>0</v>
      </c>
      <c r="O122" s="308">
        <v>0</v>
      </c>
      <c r="P122" s="308">
        <v>0</v>
      </c>
      <c r="Q122" s="308">
        <v>0</v>
      </c>
      <c r="R122" s="308">
        <v>0</v>
      </c>
      <c r="S122" s="308">
        <v>0</v>
      </c>
      <c r="T122" s="308">
        <v>0</v>
      </c>
      <c r="U122" s="160"/>
      <c r="V122" s="159"/>
      <c r="W122" s="160">
        <f t="shared" si="6"/>
        <v>86</v>
      </c>
      <c r="X122" s="98">
        <v>30</v>
      </c>
      <c r="Y122" s="18">
        <v>1</v>
      </c>
      <c r="Z122" s="277">
        <f t="shared" si="7"/>
        <v>14</v>
      </c>
      <c r="AA122" s="95">
        <v>3</v>
      </c>
    </row>
    <row r="123" spans="1:27" ht="15.75">
      <c r="A123" s="21">
        <v>12</v>
      </c>
      <c r="B123" s="32" t="s">
        <v>416</v>
      </c>
      <c r="C123" s="32" t="s">
        <v>299</v>
      </c>
      <c r="D123" s="33">
        <v>1000</v>
      </c>
      <c r="E123" s="205">
        <v>18</v>
      </c>
      <c r="F123" s="271">
        <v>4</v>
      </c>
      <c r="G123" s="320">
        <v>0</v>
      </c>
      <c r="H123" s="320">
        <v>0</v>
      </c>
      <c r="I123" s="309">
        <v>0</v>
      </c>
      <c r="J123" s="309">
        <v>0</v>
      </c>
      <c r="K123" s="376">
        <v>24</v>
      </c>
      <c r="L123" s="329">
        <v>2</v>
      </c>
      <c r="M123" s="186">
        <v>19</v>
      </c>
      <c r="N123" s="249">
        <v>3</v>
      </c>
      <c r="O123" s="308">
        <v>0</v>
      </c>
      <c r="P123" s="308">
        <v>0</v>
      </c>
      <c r="Q123" s="308">
        <v>0</v>
      </c>
      <c r="R123" s="308">
        <v>0</v>
      </c>
      <c r="S123" s="186">
        <v>25</v>
      </c>
      <c r="T123" s="249">
        <v>4</v>
      </c>
      <c r="U123" s="209"/>
      <c r="V123" s="209"/>
      <c r="W123" s="160">
        <f t="shared" si="6"/>
        <v>86</v>
      </c>
      <c r="X123" s="98">
        <v>25</v>
      </c>
      <c r="Y123" s="18">
        <v>1</v>
      </c>
      <c r="Z123" s="277">
        <f t="shared" si="7"/>
        <v>13</v>
      </c>
      <c r="AA123" s="95">
        <v>4</v>
      </c>
    </row>
    <row r="124" spans="1:27" ht="15.75">
      <c r="A124" s="165">
        <v>13</v>
      </c>
      <c r="B124" s="32" t="s">
        <v>235</v>
      </c>
      <c r="C124" s="32" t="s">
        <v>299</v>
      </c>
      <c r="D124" s="33">
        <v>1000</v>
      </c>
      <c r="E124" s="322">
        <v>16</v>
      </c>
      <c r="F124" s="324">
        <v>3</v>
      </c>
      <c r="G124" s="320">
        <v>0</v>
      </c>
      <c r="H124" s="320">
        <v>0</v>
      </c>
      <c r="I124" s="320">
        <v>0</v>
      </c>
      <c r="J124" s="320">
        <v>0</v>
      </c>
      <c r="K124" s="229">
        <v>23</v>
      </c>
      <c r="L124" s="228">
        <v>3</v>
      </c>
      <c r="M124" s="186">
        <v>20</v>
      </c>
      <c r="N124" s="313">
        <v>3</v>
      </c>
      <c r="O124" s="308">
        <v>0</v>
      </c>
      <c r="P124" s="308">
        <v>0</v>
      </c>
      <c r="Q124" s="308">
        <v>0</v>
      </c>
      <c r="R124" s="308">
        <v>0</v>
      </c>
      <c r="S124" s="186">
        <v>24</v>
      </c>
      <c r="T124" s="249">
        <v>5</v>
      </c>
      <c r="U124" s="209"/>
      <c r="V124" s="209"/>
      <c r="W124" s="160">
        <f t="shared" si="6"/>
        <v>83</v>
      </c>
      <c r="X124" s="98"/>
      <c r="Y124" s="18"/>
      <c r="Z124" s="277">
        <f t="shared" si="7"/>
        <v>14</v>
      </c>
      <c r="AA124" s="95">
        <v>4</v>
      </c>
    </row>
    <row r="125" spans="1:27" ht="15.75">
      <c r="A125" s="21">
        <v>14</v>
      </c>
      <c r="B125" s="32" t="s">
        <v>103</v>
      </c>
      <c r="C125" s="32" t="s">
        <v>118</v>
      </c>
      <c r="D125" s="33">
        <v>1645</v>
      </c>
      <c r="E125" s="370">
        <v>0</v>
      </c>
      <c r="F125" s="317">
        <v>0</v>
      </c>
      <c r="G125" s="320">
        <v>0</v>
      </c>
      <c r="H125" s="320">
        <v>0</v>
      </c>
      <c r="I125" s="320">
        <v>0</v>
      </c>
      <c r="J125" s="320">
        <v>0</v>
      </c>
      <c r="K125" s="327">
        <v>40</v>
      </c>
      <c r="L125" s="330">
        <v>5</v>
      </c>
      <c r="M125" s="239">
        <v>40</v>
      </c>
      <c r="N125" s="240">
        <v>7</v>
      </c>
      <c r="O125" s="308">
        <v>0</v>
      </c>
      <c r="P125" s="308">
        <v>0</v>
      </c>
      <c r="Q125" s="308">
        <v>0</v>
      </c>
      <c r="R125" s="308">
        <v>0</v>
      </c>
      <c r="S125" s="308">
        <v>0</v>
      </c>
      <c r="T125" s="308">
        <v>0</v>
      </c>
      <c r="U125" s="209"/>
      <c r="V125" s="209"/>
      <c r="W125" s="160">
        <f t="shared" si="6"/>
        <v>80</v>
      </c>
      <c r="X125" s="23">
        <v>40</v>
      </c>
      <c r="Y125" s="18">
        <v>2</v>
      </c>
      <c r="Z125" s="277">
        <f t="shared" si="7"/>
        <v>12</v>
      </c>
      <c r="AA125" s="333">
        <v>2</v>
      </c>
    </row>
    <row r="126" spans="1:27" ht="15.75">
      <c r="A126" s="165">
        <v>15</v>
      </c>
      <c r="B126" s="32" t="s">
        <v>418</v>
      </c>
      <c r="C126" s="32" t="s">
        <v>296</v>
      </c>
      <c r="D126" s="33">
        <v>1000</v>
      </c>
      <c r="E126" s="205">
        <v>14</v>
      </c>
      <c r="F126" s="271">
        <v>3</v>
      </c>
      <c r="G126" s="161">
        <v>23</v>
      </c>
      <c r="H126" s="159">
        <v>4</v>
      </c>
      <c r="I126" s="320">
        <v>0</v>
      </c>
      <c r="J126" s="320">
        <v>0</v>
      </c>
      <c r="K126" s="308">
        <v>0</v>
      </c>
      <c r="L126" s="308">
        <v>0</v>
      </c>
      <c r="M126" s="186">
        <v>18</v>
      </c>
      <c r="N126" s="249">
        <v>3</v>
      </c>
      <c r="O126" s="308">
        <v>0</v>
      </c>
      <c r="P126" s="308">
        <v>0</v>
      </c>
      <c r="Q126" s="186">
        <v>25</v>
      </c>
      <c r="R126" s="249">
        <v>3</v>
      </c>
      <c r="S126" s="308">
        <v>0</v>
      </c>
      <c r="T126" s="308">
        <v>0</v>
      </c>
      <c r="U126" s="160"/>
      <c r="V126" s="159"/>
      <c r="W126" s="160">
        <f t="shared" si="6"/>
        <v>80</v>
      </c>
      <c r="X126" s="98">
        <v>25</v>
      </c>
      <c r="Y126" s="208">
        <v>1</v>
      </c>
      <c r="Z126" s="277">
        <f t="shared" si="7"/>
        <v>13</v>
      </c>
      <c r="AA126" s="95">
        <v>4</v>
      </c>
    </row>
    <row r="127" spans="1:27" ht="15.75">
      <c r="A127" s="21">
        <v>16</v>
      </c>
      <c r="B127" s="121" t="s">
        <v>410</v>
      </c>
      <c r="C127" s="32" t="s">
        <v>273</v>
      </c>
      <c r="D127" s="33">
        <v>1000</v>
      </c>
      <c r="E127" s="227">
        <v>17</v>
      </c>
      <c r="F127" s="271">
        <v>4</v>
      </c>
      <c r="G127" s="349">
        <v>21</v>
      </c>
      <c r="H127" s="329">
        <v>2</v>
      </c>
      <c r="I127" s="320">
        <v>0</v>
      </c>
      <c r="J127" s="320">
        <v>0</v>
      </c>
      <c r="K127" s="308">
        <v>0</v>
      </c>
      <c r="L127" s="308">
        <v>0</v>
      </c>
      <c r="M127" s="308">
        <v>0</v>
      </c>
      <c r="N127" s="308">
        <v>0</v>
      </c>
      <c r="O127" s="160">
        <v>29</v>
      </c>
      <c r="P127" s="159">
        <v>3</v>
      </c>
      <c r="Q127" s="308">
        <v>0</v>
      </c>
      <c r="R127" s="308">
        <v>0</v>
      </c>
      <c r="S127" s="308">
        <v>0</v>
      </c>
      <c r="T127" s="308">
        <v>0</v>
      </c>
      <c r="U127" s="209"/>
      <c r="V127" s="209"/>
      <c r="W127" s="160">
        <f t="shared" si="6"/>
        <v>67</v>
      </c>
      <c r="X127" s="23"/>
      <c r="Y127" s="18"/>
      <c r="Z127" s="277">
        <f t="shared" si="7"/>
        <v>9</v>
      </c>
      <c r="AA127" s="333">
        <v>3</v>
      </c>
    </row>
    <row r="128" spans="1:27" ht="15.75">
      <c r="A128" s="165">
        <v>17</v>
      </c>
      <c r="B128" s="332" t="s">
        <v>174</v>
      </c>
      <c r="C128" s="32" t="s">
        <v>265</v>
      </c>
      <c r="D128" s="33">
        <v>1000</v>
      </c>
      <c r="E128" s="205">
        <v>25</v>
      </c>
      <c r="F128" s="271">
        <v>5</v>
      </c>
      <c r="G128" s="320">
        <v>0</v>
      </c>
      <c r="H128" s="320">
        <v>0</v>
      </c>
      <c r="I128" s="327">
        <v>32</v>
      </c>
      <c r="J128" s="330">
        <v>4</v>
      </c>
      <c r="K128" s="320">
        <v>0</v>
      </c>
      <c r="L128" s="320">
        <v>0</v>
      </c>
      <c r="M128" s="308">
        <v>0</v>
      </c>
      <c r="N128" s="308">
        <v>0</v>
      </c>
      <c r="O128" s="308">
        <v>0</v>
      </c>
      <c r="P128" s="308">
        <v>0</v>
      </c>
      <c r="Q128" s="308">
        <v>0</v>
      </c>
      <c r="R128" s="308">
        <v>0</v>
      </c>
      <c r="S128" s="308">
        <v>0</v>
      </c>
      <c r="T128" s="308">
        <v>0</v>
      </c>
      <c r="U128" s="160"/>
      <c r="V128" s="159"/>
      <c r="W128" s="160">
        <f t="shared" si="6"/>
        <v>57</v>
      </c>
      <c r="X128" s="98"/>
      <c r="Y128" s="18"/>
      <c r="Z128" s="277">
        <f t="shared" si="7"/>
        <v>9</v>
      </c>
      <c r="AA128" s="23">
        <v>2</v>
      </c>
    </row>
    <row r="129" spans="1:27" ht="15.75">
      <c r="A129" s="21">
        <v>18</v>
      </c>
      <c r="B129" s="40" t="s">
        <v>104</v>
      </c>
      <c r="C129" s="32" t="s">
        <v>284</v>
      </c>
      <c r="D129" s="33">
        <v>1000</v>
      </c>
      <c r="E129" s="205">
        <v>23</v>
      </c>
      <c r="F129" s="336">
        <v>5</v>
      </c>
      <c r="G129" s="472">
        <v>26</v>
      </c>
      <c r="H129" s="473">
        <v>5</v>
      </c>
      <c r="I129" s="308">
        <v>0</v>
      </c>
      <c r="J129" s="308">
        <v>0</v>
      </c>
      <c r="K129" s="325">
        <v>0</v>
      </c>
      <c r="L129" s="325">
        <v>0</v>
      </c>
      <c r="M129" s="308">
        <v>0</v>
      </c>
      <c r="N129" s="308">
        <v>0</v>
      </c>
      <c r="O129" s="308">
        <v>0</v>
      </c>
      <c r="P129" s="308">
        <v>0</v>
      </c>
      <c r="Q129" s="308">
        <v>0</v>
      </c>
      <c r="R129" s="308">
        <v>0</v>
      </c>
      <c r="S129" s="308">
        <v>0</v>
      </c>
      <c r="T129" s="308">
        <v>0</v>
      </c>
      <c r="U129" s="209"/>
      <c r="V129" s="209"/>
      <c r="W129" s="160">
        <f t="shared" si="6"/>
        <v>49</v>
      </c>
      <c r="X129" s="98"/>
      <c r="Y129" s="18"/>
      <c r="Z129" s="277">
        <f t="shared" si="7"/>
        <v>10</v>
      </c>
      <c r="AA129" s="23">
        <v>2</v>
      </c>
    </row>
    <row r="130" spans="1:27" ht="15.75">
      <c r="A130" s="165">
        <v>19</v>
      </c>
      <c r="B130" s="32" t="s">
        <v>135</v>
      </c>
      <c r="C130" s="32" t="s">
        <v>284</v>
      </c>
      <c r="D130" s="33">
        <v>1000</v>
      </c>
      <c r="E130" s="223">
        <v>20</v>
      </c>
      <c r="F130" s="351">
        <v>4</v>
      </c>
      <c r="G130" s="186">
        <v>22</v>
      </c>
      <c r="H130" s="249">
        <v>3</v>
      </c>
      <c r="I130" s="308">
        <v>0</v>
      </c>
      <c r="J130" s="308">
        <v>0</v>
      </c>
      <c r="K130" s="308">
        <v>0</v>
      </c>
      <c r="L130" s="308">
        <v>0</v>
      </c>
      <c r="M130" s="308">
        <v>0</v>
      </c>
      <c r="N130" s="308">
        <v>0</v>
      </c>
      <c r="O130" s="308">
        <v>0</v>
      </c>
      <c r="P130" s="308">
        <v>0</v>
      </c>
      <c r="Q130" s="308">
        <v>0</v>
      </c>
      <c r="R130" s="308">
        <v>0</v>
      </c>
      <c r="S130" s="308">
        <v>0</v>
      </c>
      <c r="T130" s="308">
        <v>0</v>
      </c>
      <c r="U130" s="209"/>
      <c r="V130" s="209"/>
      <c r="W130" s="160">
        <f t="shared" si="6"/>
        <v>42</v>
      </c>
      <c r="X130" s="98"/>
      <c r="Y130" s="18"/>
      <c r="Z130" s="277">
        <f t="shared" si="7"/>
        <v>7</v>
      </c>
      <c r="AA130" s="95">
        <v>2</v>
      </c>
    </row>
    <row r="131" spans="1:27" ht="15.75">
      <c r="A131" s="21">
        <v>20</v>
      </c>
      <c r="B131" s="32" t="s">
        <v>761</v>
      </c>
      <c r="C131" s="32" t="s">
        <v>850</v>
      </c>
      <c r="D131" s="33">
        <v>1000</v>
      </c>
      <c r="E131" s="308">
        <v>0</v>
      </c>
      <c r="F131" s="308">
        <v>0</v>
      </c>
      <c r="G131" s="308">
        <v>0</v>
      </c>
      <c r="H131" s="308">
        <v>0</v>
      </c>
      <c r="I131" s="308">
        <v>0</v>
      </c>
      <c r="J131" s="308">
        <v>0</v>
      </c>
      <c r="K131" s="308">
        <v>0</v>
      </c>
      <c r="L131" s="308">
        <v>0</v>
      </c>
      <c r="M131" s="161">
        <v>25</v>
      </c>
      <c r="N131" s="159">
        <v>5</v>
      </c>
      <c r="O131" s="308">
        <v>0</v>
      </c>
      <c r="P131" s="308">
        <v>0</v>
      </c>
      <c r="Q131" s="308">
        <v>0</v>
      </c>
      <c r="R131" s="308">
        <v>0</v>
      </c>
      <c r="S131" s="308">
        <v>0</v>
      </c>
      <c r="T131" s="308">
        <v>0</v>
      </c>
      <c r="U131" s="248"/>
      <c r="V131" s="224"/>
      <c r="W131" s="160">
        <f t="shared" si="6"/>
        <v>25</v>
      </c>
      <c r="X131" s="23"/>
      <c r="Y131" s="18"/>
      <c r="Z131" s="277">
        <f t="shared" si="7"/>
        <v>5</v>
      </c>
      <c r="AA131" s="333">
        <v>1</v>
      </c>
    </row>
    <row r="132" spans="1:27" ht="15.75">
      <c r="A132" s="394">
        <v>21</v>
      </c>
      <c r="B132" s="32" t="s">
        <v>415</v>
      </c>
      <c r="C132" s="32" t="s">
        <v>38</v>
      </c>
      <c r="D132" s="33">
        <v>1000</v>
      </c>
      <c r="E132" s="205">
        <v>24</v>
      </c>
      <c r="F132" s="271">
        <v>5</v>
      </c>
      <c r="G132" s="320">
        <v>0</v>
      </c>
      <c r="H132" s="320">
        <v>0</v>
      </c>
      <c r="I132" s="320">
        <v>0</v>
      </c>
      <c r="J132" s="320">
        <v>0</v>
      </c>
      <c r="K132" s="308">
        <v>0</v>
      </c>
      <c r="L132" s="308">
        <v>0</v>
      </c>
      <c r="M132" s="308">
        <v>0</v>
      </c>
      <c r="N132" s="308">
        <v>0</v>
      </c>
      <c r="O132" s="308">
        <v>0</v>
      </c>
      <c r="P132" s="308">
        <v>0</v>
      </c>
      <c r="Q132" s="308">
        <v>0</v>
      </c>
      <c r="R132" s="308">
        <v>0</v>
      </c>
      <c r="S132" s="308">
        <v>0</v>
      </c>
      <c r="T132" s="308">
        <v>0</v>
      </c>
      <c r="U132" s="209"/>
      <c r="V132" s="209"/>
      <c r="W132" s="160">
        <f t="shared" si="6"/>
        <v>24</v>
      </c>
      <c r="X132" s="98"/>
      <c r="Y132" s="18"/>
      <c r="Z132" s="277">
        <f t="shared" si="7"/>
        <v>5</v>
      </c>
      <c r="AA132" s="95">
        <v>1</v>
      </c>
    </row>
    <row r="133" spans="1:27" ht="15.75">
      <c r="A133" s="394"/>
      <c r="B133" s="32" t="s">
        <v>778</v>
      </c>
      <c r="C133" s="32" t="s">
        <v>35</v>
      </c>
      <c r="D133" s="33">
        <v>1000</v>
      </c>
      <c r="E133" s="308">
        <v>0</v>
      </c>
      <c r="F133" s="308">
        <v>0</v>
      </c>
      <c r="G133" s="308">
        <v>0</v>
      </c>
      <c r="H133" s="308">
        <v>0</v>
      </c>
      <c r="I133" s="308">
        <v>0</v>
      </c>
      <c r="J133" s="308">
        <v>0</v>
      </c>
      <c r="K133" s="308">
        <v>0</v>
      </c>
      <c r="L133" s="308">
        <v>0</v>
      </c>
      <c r="M133" s="161">
        <v>23</v>
      </c>
      <c r="N133" s="159">
        <v>5</v>
      </c>
      <c r="O133" s="308">
        <v>0</v>
      </c>
      <c r="P133" s="308">
        <v>0</v>
      </c>
      <c r="Q133" s="308">
        <v>0</v>
      </c>
      <c r="R133" s="308">
        <v>0</v>
      </c>
      <c r="S133" s="308">
        <v>0</v>
      </c>
      <c r="T133" s="308">
        <v>0</v>
      </c>
      <c r="U133" s="248"/>
      <c r="V133" s="224"/>
      <c r="W133" s="160">
        <f t="shared" si="6"/>
        <v>23</v>
      </c>
      <c r="X133" s="23">
        <v>23</v>
      </c>
      <c r="Y133" s="18">
        <v>1</v>
      </c>
      <c r="Z133" s="277">
        <f t="shared" si="7"/>
        <v>5</v>
      </c>
      <c r="AA133" s="333">
        <v>1</v>
      </c>
    </row>
    <row r="134" spans="1:27" ht="15.75">
      <c r="A134" s="319">
        <v>22</v>
      </c>
      <c r="B134" s="32" t="s">
        <v>1057</v>
      </c>
      <c r="C134" s="270" t="s">
        <v>999</v>
      </c>
      <c r="D134" s="33">
        <v>1000</v>
      </c>
      <c r="E134" s="308">
        <v>0</v>
      </c>
      <c r="F134" s="308">
        <v>0</v>
      </c>
      <c r="G134" s="308">
        <v>0</v>
      </c>
      <c r="H134" s="308">
        <v>0</v>
      </c>
      <c r="I134" s="308">
        <v>0</v>
      </c>
      <c r="J134" s="308">
        <v>0</v>
      </c>
      <c r="K134" s="308">
        <v>0</v>
      </c>
      <c r="L134" s="308">
        <v>0</v>
      </c>
      <c r="M134" s="308">
        <v>0</v>
      </c>
      <c r="N134" s="308">
        <v>0</v>
      </c>
      <c r="O134" s="308">
        <v>0</v>
      </c>
      <c r="P134" s="308">
        <v>0</v>
      </c>
      <c r="Q134" s="308">
        <v>0</v>
      </c>
      <c r="R134" s="308">
        <v>0</v>
      </c>
      <c r="S134" s="160">
        <v>23</v>
      </c>
      <c r="T134" s="159">
        <v>4</v>
      </c>
      <c r="U134" s="209"/>
      <c r="V134" s="209"/>
      <c r="W134" s="160">
        <f t="shared" si="6"/>
        <v>23</v>
      </c>
      <c r="X134" s="98">
        <v>23</v>
      </c>
      <c r="Y134" s="18">
        <v>1</v>
      </c>
      <c r="Z134" s="277">
        <f t="shared" si="7"/>
        <v>4</v>
      </c>
      <c r="AA134" s="95">
        <v>1</v>
      </c>
    </row>
    <row r="135" spans="1:27" ht="15.75">
      <c r="A135" s="165">
        <v>23</v>
      </c>
      <c r="B135" s="32" t="s">
        <v>794</v>
      </c>
      <c r="C135" s="32" t="s">
        <v>118</v>
      </c>
      <c r="D135" s="33">
        <v>1000</v>
      </c>
      <c r="E135" s="370">
        <v>0</v>
      </c>
      <c r="F135" s="317">
        <v>0</v>
      </c>
      <c r="G135" s="320">
        <v>0</v>
      </c>
      <c r="H135" s="320">
        <v>0</v>
      </c>
      <c r="I135" s="320">
        <v>0</v>
      </c>
      <c r="J135" s="320">
        <v>0</v>
      </c>
      <c r="K135" s="308">
        <v>0</v>
      </c>
      <c r="L135" s="308">
        <v>0</v>
      </c>
      <c r="M135" s="244">
        <v>21</v>
      </c>
      <c r="N135" s="245">
        <v>4</v>
      </c>
      <c r="O135" s="308">
        <v>0</v>
      </c>
      <c r="P135" s="308">
        <v>0</v>
      </c>
      <c r="Q135" s="308">
        <v>0</v>
      </c>
      <c r="R135" s="308">
        <v>0</v>
      </c>
      <c r="S135" s="308">
        <v>0</v>
      </c>
      <c r="T135" s="308">
        <v>0</v>
      </c>
      <c r="U135" s="209"/>
      <c r="V135" s="209"/>
      <c r="W135" s="160">
        <f t="shared" si="6"/>
        <v>21</v>
      </c>
      <c r="X135" s="98"/>
      <c r="Y135" s="18"/>
      <c r="Z135" s="277">
        <f t="shared" si="7"/>
        <v>4</v>
      </c>
      <c r="AA135" s="95">
        <v>1</v>
      </c>
    </row>
    <row r="136" spans="1:27" ht="15.75">
      <c r="A136" s="21">
        <v>24</v>
      </c>
      <c r="B136" s="32" t="s">
        <v>112</v>
      </c>
      <c r="C136" s="32" t="s">
        <v>305</v>
      </c>
      <c r="D136" s="33">
        <v>1000</v>
      </c>
      <c r="E136" s="205">
        <v>19</v>
      </c>
      <c r="F136" s="271">
        <v>4</v>
      </c>
      <c r="G136" s="320">
        <v>0</v>
      </c>
      <c r="H136" s="320">
        <v>0</v>
      </c>
      <c r="I136" s="320">
        <v>0</v>
      </c>
      <c r="J136" s="320">
        <v>0</v>
      </c>
      <c r="K136" s="320">
        <v>0</v>
      </c>
      <c r="L136" s="320">
        <v>0</v>
      </c>
      <c r="M136" s="308">
        <v>0</v>
      </c>
      <c r="N136" s="308">
        <v>0</v>
      </c>
      <c r="O136" s="308">
        <v>0</v>
      </c>
      <c r="P136" s="308">
        <v>0</v>
      </c>
      <c r="Q136" s="308">
        <v>0</v>
      </c>
      <c r="R136" s="308">
        <v>0</v>
      </c>
      <c r="S136" s="308">
        <v>0</v>
      </c>
      <c r="T136" s="308">
        <v>0</v>
      </c>
      <c r="U136" s="160"/>
      <c r="V136" s="159"/>
      <c r="W136" s="160">
        <f t="shared" si="6"/>
        <v>19</v>
      </c>
      <c r="X136" s="98"/>
      <c r="Y136" s="18"/>
      <c r="Z136" s="277">
        <f t="shared" si="7"/>
        <v>4</v>
      </c>
      <c r="AA136" s="95">
        <v>1</v>
      </c>
    </row>
    <row r="137" spans="1:27" ht="15.75">
      <c r="A137" s="165">
        <v>25</v>
      </c>
      <c r="B137" s="32" t="s">
        <v>417</v>
      </c>
      <c r="C137" s="32" t="s">
        <v>340</v>
      </c>
      <c r="D137" s="33">
        <v>1000</v>
      </c>
      <c r="E137" s="227">
        <v>15</v>
      </c>
      <c r="F137" s="271">
        <v>3</v>
      </c>
      <c r="G137" s="320">
        <v>0</v>
      </c>
      <c r="H137" s="320">
        <v>0</v>
      </c>
      <c r="I137" s="320">
        <v>0</v>
      </c>
      <c r="J137" s="320">
        <v>0</v>
      </c>
      <c r="K137" s="320">
        <v>0</v>
      </c>
      <c r="L137" s="320">
        <v>0</v>
      </c>
      <c r="M137" s="308">
        <v>0</v>
      </c>
      <c r="N137" s="308">
        <v>0</v>
      </c>
      <c r="O137" s="308">
        <v>0</v>
      </c>
      <c r="P137" s="308">
        <v>0</v>
      </c>
      <c r="Q137" s="308">
        <v>0</v>
      </c>
      <c r="R137" s="308">
        <v>0</v>
      </c>
      <c r="S137" s="308">
        <v>0</v>
      </c>
      <c r="T137" s="308">
        <v>0</v>
      </c>
      <c r="U137" s="209"/>
      <c r="V137" s="209"/>
      <c r="W137" s="160">
        <f t="shared" si="6"/>
        <v>15</v>
      </c>
      <c r="X137" s="98"/>
      <c r="Y137" s="208"/>
      <c r="Z137" s="277">
        <f t="shared" si="7"/>
        <v>3</v>
      </c>
      <c r="AA137" s="95">
        <v>1</v>
      </c>
    </row>
    <row r="138" spans="1:27" ht="16.5" thickBot="1">
      <c r="A138" s="9"/>
      <c r="B138" s="9"/>
      <c r="C138" s="2"/>
      <c r="D138" s="8"/>
      <c r="E138" s="214"/>
      <c r="F138" s="8"/>
      <c r="G138" s="184"/>
      <c r="H138" s="25"/>
      <c r="I138" s="184"/>
      <c r="J138" s="25"/>
      <c r="K138" s="184"/>
      <c r="L138" s="25"/>
      <c r="M138" s="184"/>
      <c r="N138" s="384"/>
      <c r="O138" s="184"/>
      <c r="P138" s="25"/>
      <c r="Q138" s="184"/>
      <c r="R138" s="25"/>
      <c r="S138" s="184"/>
      <c r="T138" s="25"/>
      <c r="U138" s="184"/>
      <c r="V138" s="25"/>
      <c r="W138" s="4"/>
      <c r="X138" s="8"/>
      <c r="Y138" s="8"/>
      <c r="Z138" s="8"/>
      <c r="AA138" s="8"/>
    </row>
    <row r="139" spans="1:27" ht="16.5" thickBot="1">
      <c r="A139" s="9"/>
      <c r="B139" s="10" t="s">
        <v>26</v>
      </c>
      <c r="C139" s="2"/>
      <c r="D139" s="8"/>
      <c r="E139" s="212"/>
      <c r="F139" s="168"/>
      <c r="G139" s="183"/>
      <c r="H139" s="12"/>
      <c r="I139" s="183"/>
      <c r="J139" s="12"/>
      <c r="K139" s="172" t="s">
        <v>0</v>
      </c>
      <c r="L139" s="12"/>
      <c r="M139" s="183"/>
      <c r="N139" s="383"/>
      <c r="O139" s="183"/>
      <c r="P139" s="12"/>
      <c r="Q139" s="183"/>
      <c r="R139" s="12"/>
      <c r="S139" s="201"/>
      <c r="T139" s="12"/>
      <c r="U139" s="521" t="s">
        <v>1</v>
      </c>
      <c r="V139" s="522"/>
      <c r="W139" s="523"/>
      <c r="X139" s="518" t="s">
        <v>2</v>
      </c>
      <c r="Y139" s="519"/>
      <c r="Z139" s="520"/>
      <c r="AA139" s="14" t="s">
        <v>3</v>
      </c>
    </row>
    <row r="140" spans="1:27" ht="15.75">
      <c r="A140" s="15"/>
      <c r="B140" s="16" t="s">
        <v>4</v>
      </c>
      <c r="C140" s="17" t="s">
        <v>5</v>
      </c>
      <c r="D140" s="17" t="s">
        <v>6</v>
      </c>
      <c r="E140" s="213" t="s">
        <v>7</v>
      </c>
      <c r="F140" s="41" t="s">
        <v>155</v>
      </c>
      <c r="G140" s="97" t="s">
        <v>8</v>
      </c>
      <c r="H140" s="98" t="s">
        <v>155</v>
      </c>
      <c r="I140" s="97" t="s">
        <v>9</v>
      </c>
      <c r="J140" s="98" t="s">
        <v>155</v>
      </c>
      <c r="K140" s="97" t="s">
        <v>10</v>
      </c>
      <c r="L140" s="98" t="s">
        <v>155</v>
      </c>
      <c r="M140" s="97" t="s">
        <v>11</v>
      </c>
      <c r="N140" s="98" t="s">
        <v>155</v>
      </c>
      <c r="O140" s="97" t="s">
        <v>12</v>
      </c>
      <c r="P140" s="98" t="s">
        <v>155</v>
      </c>
      <c r="Q140" s="97" t="s">
        <v>13</v>
      </c>
      <c r="R140" s="98" t="s">
        <v>155</v>
      </c>
      <c r="S140" s="97" t="s">
        <v>14</v>
      </c>
      <c r="T140" s="170" t="s">
        <v>155</v>
      </c>
      <c r="U140" s="191" t="s">
        <v>22</v>
      </c>
      <c r="V140" s="171" t="s">
        <v>155</v>
      </c>
      <c r="W140" s="19" t="s">
        <v>15</v>
      </c>
      <c r="X140" s="34" t="s">
        <v>16</v>
      </c>
      <c r="Y140" s="34" t="s">
        <v>64</v>
      </c>
      <c r="Z140" s="35" t="s">
        <v>17</v>
      </c>
      <c r="AA140" s="20" t="s">
        <v>18</v>
      </c>
    </row>
    <row r="141" spans="1:27" ht="15.75">
      <c r="A141" s="100" t="s">
        <v>63</v>
      </c>
      <c r="B141" s="76" t="s">
        <v>33</v>
      </c>
      <c r="C141" s="76" t="s">
        <v>172</v>
      </c>
      <c r="D141" s="397">
        <v>1815</v>
      </c>
      <c r="E141" s="205">
        <v>40</v>
      </c>
      <c r="F141" s="271">
        <v>7</v>
      </c>
      <c r="G141" s="450">
        <v>35</v>
      </c>
      <c r="H141" s="421">
        <v>5</v>
      </c>
      <c r="I141" s="335">
        <v>0</v>
      </c>
      <c r="J141" s="335">
        <v>0</v>
      </c>
      <c r="K141" s="160">
        <v>35</v>
      </c>
      <c r="L141" s="159">
        <v>5</v>
      </c>
      <c r="M141" s="160">
        <v>40</v>
      </c>
      <c r="N141" s="159">
        <v>7</v>
      </c>
      <c r="O141" s="335">
        <v>0</v>
      </c>
      <c r="P141" s="335">
        <v>0</v>
      </c>
      <c r="Q141" s="186">
        <v>35</v>
      </c>
      <c r="R141" s="228">
        <v>8</v>
      </c>
      <c r="S141" s="160">
        <v>40</v>
      </c>
      <c r="T141" s="159">
        <v>8</v>
      </c>
      <c r="U141" s="160"/>
      <c r="V141" s="159"/>
      <c r="W141" s="160">
        <f>SUM(E141,,I141,K141,M141,O141,Q141,S141,U141)</f>
        <v>190</v>
      </c>
      <c r="X141" s="23">
        <v>40</v>
      </c>
      <c r="Y141" s="18">
        <v>3</v>
      </c>
      <c r="Z141" s="277">
        <f>SUM(F141,,J141,L141,N141,P141,R141,T141,V141)</f>
        <v>35</v>
      </c>
      <c r="AA141" s="18">
        <v>5</v>
      </c>
    </row>
    <row r="142" spans="1:27" ht="15.75">
      <c r="A142" s="100" t="s">
        <v>62</v>
      </c>
      <c r="B142" s="76" t="s">
        <v>32</v>
      </c>
      <c r="C142" s="76" t="s">
        <v>172</v>
      </c>
      <c r="D142" s="397">
        <v>1679</v>
      </c>
      <c r="E142" s="205">
        <v>35</v>
      </c>
      <c r="F142" s="271">
        <v>7</v>
      </c>
      <c r="G142" s="186">
        <v>40</v>
      </c>
      <c r="H142" s="159">
        <v>5</v>
      </c>
      <c r="I142" s="335">
        <v>0</v>
      </c>
      <c r="J142" s="335">
        <v>0</v>
      </c>
      <c r="K142" s="229">
        <v>40</v>
      </c>
      <c r="L142" s="228">
        <v>5</v>
      </c>
      <c r="M142" s="186">
        <v>35</v>
      </c>
      <c r="N142" s="249">
        <v>6</v>
      </c>
      <c r="O142" s="335">
        <v>0</v>
      </c>
      <c r="P142" s="335">
        <v>0</v>
      </c>
      <c r="Q142" s="160">
        <v>40</v>
      </c>
      <c r="R142" s="159">
        <v>8</v>
      </c>
      <c r="S142" s="420">
        <v>35</v>
      </c>
      <c r="T142" s="421">
        <v>6</v>
      </c>
      <c r="U142" s="160"/>
      <c r="V142" s="159"/>
      <c r="W142" s="160">
        <f>SUM(E142,G142,I142,K142,M142,O142,Q142,,U142)</f>
        <v>190</v>
      </c>
      <c r="X142" s="23">
        <v>40</v>
      </c>
      <c r="Y142" s="18">
        <v>3</v>
      </c>
      <c r="Z142" s="277">
        <f>SUM(F142,H142,J142,L142,N142,P142,R142,,V142)</f>
        <v>31</v>
      </c>
      <c r="AA142" s="18">
        <v>5</v>
      </c>
    </row>
    <row r="143" spans="1:27" ht="15.75">
      <c r="A143" s="100" t="s">
        <v>61</v>
      </c>
      <c r="B143" s="76" t="s">
        <v>423</v>
      </c>
      <c r="C143" s="76" t="s">
        <v>40</v>
      </c>
      <c r="D143" s="33">
        <v>1430</v>
      </c>
      <c r="E143" s="205">
        <v>30</v>
      </c>
      <c r="F143" s="271">
        <v>6</v>
      </c>
      <c r="G143" s="450">
        <v>29</v>
      </c>
      <c r="H143" s="421">
        <v>6</v>
      </c>
      <c r="I143" s="476">
        <v>0</v>
      </c>
      <c r="J143" s="476">
        <v>0</v>
      </c>
      <c r="K143" s="229">
        <v>30</v>
      </c>
      <c r="L143" s="228">
        <v>5</v>
      </c>
      <c r="M143" s="229">
        <v>30</v>
      </c>
      <c r="N143" s="249">
        <v>6</v>
      </c>
      <c r="O143" s="335">
        <v>0</v>
      </c>
      <c r="P143" s="335">
        <v>0</v>
      </c>
      <c r="Q143" s="186">
        <v>30</v>
      </c>
      <c r="R143" s="249">
        <v>6</v>
      </c>
      <c r="S143" s="186">
        <v>32</v>
      </c>
      <c r="T143" s="228">
        <v>6</v>
      </c>
      <c r="U143" s="160"/>
      <c r="V143" s="159"/>
      <c r="W143" s="160">
        <f>SUM(E143,,I143,K143,M143,O143,Q143,S143,U143)</f>
        <v>152</v>
      </c>
      <c r="X143" s="23"/>
      <c r="Y143" s="18"/>
      <c r="Z143" s="277">
        <f>SUM(F143,J143,L143,N143,P143,R143,T143,V143)</f>
        <v>29</v>
      </c>
      <c r="AA143" s="18">
        <v>5</v>
      </c>
    </row>
    <row r="144" spans="1:27" ht="15.75">
      <c r="A144" s="100" t="s">
        <v>60</v>
      </c>
      <c r="B144" s="32" t="s">
        <v>49</v>
      </c>
      <c r="C144" s="32" t="s">
        <v>40</v>
      </c>
      <c r="D144" s="33">
        <v>1337</v>
      </c>
      <c r="E144" s="434">
        <v>28</v>
      </c>
      <c r="F144" s="271">
        <v>6</v>
      </c>
      <c r="G144" s="514">
        <v>32</v>
      </c>
      <c r="H144" s="515">
        <v>5</v>
      </c>
      <c r="I144" s="335">
        <v>0</v>
      </c>
      <c r="J144" s="335">
        <v>0</v>
      </c>
      <c r="K144" s="160">
        <v>29</v>
      </c>
      <c r="L144" s="159">
        <v>5</v>
      </c>
      <c r="M144" s="335">
        <v>0</v>
      </c>
      <c r="N144" s="335">
        <v>0</v>
      </c>
      <c r="O144" s="335">
        <v>0</v>
      </c>
      <c r="P144" s="335">
        <v>0</v>
      </c>
      <c r="Q144" s="186">
        <v>32</v>
      </c>
      <c r="R144" s="249">
        <v>7</v>
      </c>
      <c r="S144" s="186">
        <v>30</v>
      </c>
      <c r="T144" s="228">
        <v>6</v>
      </c>
      <c r="U144" s="209"/>
      <c r="V144" s="209"/>
      <c r="W144" s="160">
        <f aca="true" t="shared" si="8" ref="W144:W155">SUM(E144,G144,I144,K144,M144,O144,Q144,S144,U144)</f>
        <v>151</v>
      </c>
      <c r="X144" s="23"/>
      <c r="Y144" s="98"/>
      <c r="Z144" s="277">
        <f aca="true" t="shared" si="9" ref="Z144:Z155">SUM(F144,H144,J144,L144,N144,P144,R144,T144,V144)</f>
        <v>29</v>
      </c>
      <c r="AA144" s="18">
        <v>5</v>
      </c>
    </row>
    <row r="145" spans="1:27" ht="15.75">
      <c r="A145" s="100" t="s">
        <v>59</v>
      </c>
      <c r="B145" s="32" t="s">
        <v>48</v>
      </c>
      <c r="C145" s="32" t="s">
        <v>284</v>
      </c>
      <c r="D145" s="33">
        <v>1000</v>
      </c>
      <c r="E145" s="279">
        <v>27</v>
      </c>
      <c r="F145" s="271">
        <v>5</v>
      </c>
      <c r="G145" s="310">
        <v>28</v>
      </c>
      <c r="H145" s="173">
        <v>6</v>
      </c>
      <c r="I145" s="335">
        <v>0</v>
      </c>
      <c r="J145" s="335">
        <v>0</v>
      </c>
      <c r="K145" s="229">
        <v>27</v>
      </c>
      <c r="L145" s="228">
        <v>3</v>
      </c>
      <c r="M145" s="335">
        <v>0</v>
      </c>
      <c r="N145" s="335">
        <v>0</v>
      </c>
      <c r="O145" s="160">
        <v>35</v>
      </c>
      <c r="P145" s="159">
        <v>4</v>
      </c>
      <c r="Q145" s="335">
        <v>0</v>
      </c>
      <c r="R145" s="335">
        <v>0</v>
      </c>
      <c r="S145" s="186">
        <v>29</v>
      </c>
      <c r="T145" s="228">
        <v>5</v>
      </c>
      <c r="U145" s="160"/>
      <c r="V145" s="159"/>
      <c r="W145" s="160">
        <f t="shared" si="8"/>
        <v>146</v>
      </c>
      <c r="X145" s="23"/>
      <c r="Y145" s="18"/>
      <c r="Z145" s="277">
        <f t="shared" si="9"/>
        <v>23</v>
      </c>
      <c r="AA145" s="18">
        <v>5</v>
      </c>
    </row>
    <row r="146" spans="1:27" ht="15.75">
      <c r="A146" s="100" t="s">
        <v>70</v>
      </c>
      <c r="B146" s="115" t="s">
        <v>170</v>
      </c>
      <c r="C146" s="115" t="s">
        <v>607</v>
      </c>
      <c r="D146" s="397">
        <v>1250</v>
      </c>
      <c r="E146" s="205">
        <v>32</v>
      </c>
      <c r="F146" s="271">
        <v>7</v>
      </c>
      <c r="G146" s="186">
        <v>30</v>
      </c>
      <c r="H146" s="249">
        <v>5</v>
      </c>
      <c r="I146" s="229">
        <v>35</v>
      </c>
      <c r="J146" s="228">
        <v>5</v>
      </c>
      <c r="K146" s="335">
        <v>0</v>
      </c>
      <c r="L146" s="335">
        <v>0</v>
      </c>
      <c r="M146" s="335">
        <v>0</v>
      </c>
      <c r="N146" s="335">
        <v>0</v>
      </c>
      <c r="O146" s="160">
        <v>40</v>
      </c>
      <c r="P146" s="159">
        <v>6</v>
      </c>
      <c r="Q146" s="335">
        <v>0</v>
      </c>
      <c r="R146" s="335">
        <v>0</v>
      </c>
      <c r="S146" s="335">
        <v>0</v>
      </c>
      <c r="T146" s="335">
        <v>0</v>
      </c>
      <c r="U146" s="209"/>
      <c r="V146" s="209"/>
      <c r="W146" s="160">
        <f t="shared" si="8"/>
        <v>137</v>
      </c>
      <c r="X146" s="23"/>
      <c r="Y146" s="18"/>
      <c r="Z146" s="277">
        <f t="shared" si="9"/>
        <v>23</v>
      </c>
      <c r="AA146" s="18">
        <v>4</v>
      </c>
    </row>
    <row r="147" spans="1:27" ht="15.75">
      <c r="A147" s="100" t="s">
        <v>55</v>
      </c>
      <c r="B147" s="40" t="s">
        <v>31</v>
      </c>
      <c r="C147" s="40" t="s">
        <v>118</v>
      </c>
      <c r="D147" s="33">
        <v>1342</v>
      </c>
      <c r="E147" s="335">
        <v>0</v>
      </c>
      <c r="F147" s="335">
        <v>0</v>
      </c>
      <c r="G147" s="335">
        <v>0</v>
      </c>
      <c r="H147" s="335">
        <v>0</v>
      </c>
      <c r="I147" s="335">
        <v>0</v>
      </c>
      <c r="J147" s="335">
        <v>0</v>
      </c>
      <c r="K147" s="229">
        <v>32</v>
      </c>
      <c r="L147" s="228">
        <v>5</v>
      </c>
      <c r="M147" s="186">
        <v>32</v>
      </c>
      <c r="N147" s="249">
        <v>6</v>
      </c>
      <c r="O147" s="335">
        <v>0</v>
      </c>
      <c r="P147" s="335">
        <v>0</v>
      </c>
      <c r="Q147" s="335">
        <v>0</v>
      </c>
      <c r="R147" s="335">
        <v>0</v>
      </c>
      <c r="S147" s="335">
        <v>0</v>
      </c>
      <c r="T147" s="335">
        <v>0</v>
      </c>
      <c r="U147" s="160"/>
      <c r="V147" s="159"/>
      <c r="W147" s="160">
        <f t="shared" si="8"/>
        <v>64</v>
      </c>
      <c r="X147" s="23"/>
      <c r="Y147" s="18"/>
      <c r="Z147" s="277">
        <f t="shared" si="9"/>
        <v>11</v>
      </c>
      <c r="AA147" s="18">
        <v>2</v>
      </c>
    </row>
    <row r="148" spans="1:27" ht="15.75">
      <c r="A148" s="100" t="s">
        <v>160</v>
      </c>
      <c r="B148" s="32" t="s">
        <v>178</v>
      </c>
      <c r="C148" s="32" t="s">
        <v>177</v>
      </c>
      <c r="D148" s="33">
        <v>1000</v>
      </c>
      <c r="E148" s="395">
        <v>24</v>
      </c>
      <c r="F148" s="271">
        <v>4</v>
      </c>
      <c r="G148" s="335">
        <v>0</v>
      </c>
      <c r="H148" s="335">
        <v>0</v>
      </c>
      <c r="I148" s="229">
        <v>32</v>
      </c>
      <c r="J148" s="228">
        <v>3</v>
      </c>
      <c r="K148" s="335">
        <v>0</v>
      </c>
      <c r="L148" s="335">
        <v>0</v>
      </c>
      <c r="M148" s="335">
        <v>0</v>
      </c>
      <c r="N148" s="335">
        <v>0</v>
      </c>
      <c r="O148" s="335">
        <v>0</v>
      </c>
      <c r="P148" s="335">
        <v>0</v>
      </c>
      <c r="Q148" s="335">
        <v>0</v>
      </c>
      <c r="R148" s="335">
        <v>0</v>
      </c>
      <c r="S148" s="335">
        <v>0</v>
      </c>
      <c r="T148" s="335">
        <v>0</v>
      </c>
      <c r="U148" s="209"/>
      <c r="V148" s="209"/>
      <c r="W148" s="160">
        <f t="shared" si="8"/>
        <v>56</v>
      </c>
      <c r="X148" s="23"/>
      <c r="Y148" s="18"/>
      <c r="Z148" s="277">
        <f t="shared" si="9"/>
        <v>7</v>
      </c>
      <c r="AA148" s="18">
        <v>2</v>
      </c>
    </row>
    <row r="149" spans="1:27" ht="15.75">
      <c r="A149" s="100" t="s">
        <v>165</v>
      </c>
      <c r="B149" s="32" t="s">
        <v>176</v>
      </c>
      <c r="C149" s="32" t="s">
        <v>177</v>
      </c>
      <c r="D149" s="33">
        <v>1000</v>
      </c>
      <c r="E149" s="396">
        <v>25</v>
      </c>
      <c r="F149" s="271">
        <v>4</v>
      </c>
      <c r="G149" s="294">
        <v>0</v>
      </c>
      <c r="H149" s="294">
        <v>0</v>
      </c>
      <c r="I149" s="229">
        <v>30</v>
      </c>
      <c r="J149" s="228">
        <v>2</v>
      </c>
      <c r="K149" s="335">
        <v>0</v>
      </c>
      <c r="L149" s="335">
        <v>0</v>
      </c>
      <c r="M149" s="335">
        <v>0</v>
      </c>
      <c r="N149" s="335">
        <v>0</v>
      </c>
      <c r="O149" s="335">
        <v>0</v>
      </c>
      <c r="P149" s="335">
        <v>0</v>
      </c>
      <c r="Q149" s="335">
        <v>0</v>
      </c>
      <c r="R149" s="335">
        <v>0</v>
      </c>
      <c r="S149" s="335">
        <v>0</v>
      </c>
      <c r="T149" s="335">
        <v>0</v>
      </c>
      <c r="U149" s="186"/>
      <c r="V149" s="249"/>
      <c r="W149" s="160">
        <f t="shared" si="8"/>
        <v>55</v>
      </c>
      <c r="X149" s="23"/>
      <c r="Y149" s="18"/>
      <c r="Z149" s="277">
        <f t="shared" si="9"/>
        <v>6</v>
      </c>
      <c r="AA149" s="18">
        <v>2</v>
      </c>
    </row>
    <row r="150" spans="1:27" ht="15.75">
      <c r="A150" s="100" t="s">
        <v>166</v>
      </c>
      <c r="B150" s="32" t="s">
        <v>694</v>
      </c>
      <c r="C150" s="32" t="s">
        <v>695</v>
      </c>
      <c r="D150" s="33">
        <v>1000</v>
      </c>
      <c r="E150" s="335">
        <v>0</v>
      </c>
      <c r="F150" s="335">
        <v>0</v>
      </c>
      <c r="G150" s="335">
        <v>0</v>
      </c>
      <c r="H150" s="335">
        <v>0</v>
      </c>
      <c r="I150" s="335">
        <v>0</v>
      </c>
      <c r="J150" s="335">
        <v>0</v>
      </c>
      <c r="K150" s="229">
        <v>26</v>
      </c>
      <c r="L150" s="228">
        <v>4</v>
      </c>
      <c r="M150" s="335">
        <v>0</v>
      </c>
      <c r="N150" s="335">
        <v>0</v>
      </c>
      <c r="O150" s="335">
        <v>0</v>
      </c>
      <c r="P150" s="335">
        <v>0</v>
      </c>
      <c r="Q150" s="160">
        <v>28</v>
      </c>
      <c r="R150" s="159">
        <v>5</v>
      </c>
      <c r="S150" s="335">
        <v>0</v>
      </c>
      <c r="T150" s="335">
        <v>0</v>
      </c>
      <c r="U150" s="186"/>
      <c r="V150" s="249"/>
      <c r="W150" s="160">
        <f t="shared" si="8"/>
        <v>54</v>
      </c>
      <c r="X150" s="23"/>
      <c r="Y150" s="98"/>
      <c r="Z150" s="277">
        <f t="shared" si="9"/>
        <v>9</v>
      </c>
      <c r="AA150" s="18">
        <v>2</v>
      </c>
    </row>
    <row r="151" spans="1:27" ht="15.75">
      <c r="A151" s="100" t="s">
        <v>189</v>
      </c>
      <c r="B151" s="342" t="s">
        <v>36</v>
      </c>
      <c r="C151" s="342" t="s">
        <v>123</v>
      </c>
      <c r="D151" s="33">
        <v>1913</v>
      </c>
      <c r="E151" s="335">
        <v>0</v>
      </c>
      <c r="F151" s="335">
        <v>0</v>
      </c>
      <c r="G151" s="335">
        <v>0</v>
      </c>
      <c r="H151" s="335">
        <v>0</v>
      </c>
      <c r="I151" s="189">
        <v>40</v>
      </c>
      <c r="J151" s="159">
        <v>6</v>
      </c>
      <c r="K151" s="335">
        <v>0</v>
      </c>
      <c r="L151" s="335">
        <v>0</v>
      </c>
      <c r="M151" s="335">
        <v>0</v>
      </c>
      <c r="N151" s="335">
        <v>0</v>
      </c>
      <c r="O151" s="335">
        <v>0</v>
      </c>
      <c r="P151" s="335">
        <v>0</v>
      </c>
      <c r="Q151" s="335">
        <v>0</v>
      </c>
      <c r="R151" s="335">
        <v>0</v>
      </c>
      <c r="S151" s="335">
        <v>0</v>
      </c>
      <c r="T151" s="335">
        <v>0</v>
      </c>
      <c r="U151" s="160"/>
      <c r="V151" s="159"/>
      <c r="W151" s="160">
        <f t="shared" si="8"/>
        <v>40</v>
      </c>
      <c r="X151" s="23"/>
      <c r="Y151" s="18"/>
      <c r="Z151" s="277">
        <f t="shared" si="9"/>
        <v>6</v>
      </c>
      <c r="AA151" s="18">
        <v>1</v>
      </c>
    </row>
    <row r="152" spans="1:27" ht="15.75">
      <c r="A152" s="100" t="s">
        <v>977</v>
      </c>
      <c r="B152" s="32" t="s">
        <v>960</v>
      </c>
      <c r="C152" s="115" t="s">
        <v>972</v>
      </c>
      <c r="D152" s="33">
        <v>1100</v>
      </c>
      <c r="E152" s="474">
        <v>0</v>
      </c>
      <c r="F152" s="352">
        <v>0</v>
      </c>
      <c r="G152" s="294">
        <v>0</v>
      </c>
      <c r="H152" s="294">
        <v>0</v>
      </c>
      <c r="I152" s="335">
        <v>0</v>
      </c>
      <c r="J152" s="335">
        <v>0</v>
      </c>
      <c r="K152" s="335">
        <v>0</v>
      </c>
      <c r="L152" s="335">
        <v>0</v>
      </c>
      <c r="M152" s="335">
        <v>0</v>
      </c>
      <c r="N152" s="335">
        <v>0</v>
      </c>
      <c r="O152" s="335">
        <v>0</v>
      </c>
      <c r="P152" s="335">
        <v>0</v>
      </c>
      <c r="Q152" s="160">
        <v>29</v>
      </c>
      <c r="R152" s="159">
        <v>6</v>
      </c>
      <c r="S152" s="335">
        <v>0</v>
      </c>
      <c r="T152" s="335">
        <v>0</v>
      </c>
      <c r="U152" s="160"/>
      <c r="V152" s="159"/>
      <c r="W152" s="160">
        <f t="shared" si="8"/>
        <v>29</v>
      </c>
      <c r="X152" s="23">
        <v>29</v>
      </c>
      <c r="Y152" s="18">
        <v>1</v>
      </c>
      <c r="Z152" s="277">
        <f t="shared" si="9"/>
        <v>6</v>
      </c>
      <c r="AA152" s="18">
        <v>1</v>
      </c>
    </row>
    <row r="153" spans="1:27" ht="15.75">
      <c r="A153" s="100" t="s">
        <v>977</v>
      </c>
      <c r="B153" s="32" t="s">
        <v>105</v>
      </c>
      <c r="C153" s="32" t="s">
        <v>273</v>
      </c>
      <c r="D153" s="105">
        <v>1398</v>
      </c>
      <c r="E153" s="475">
        <v>29</v>
      </c>
      <c r="F153" s="351">
        <v>6</v>
      </c>
      <c r="G153" s="335">
        <v>0</v>
      </c>
      <c r="H153" s="335">
        <v>0</v>
      </c>
      <c r="I153" s="335">
        <v>0</v>
      </c>
      <c r="J153" s="335">
        <v>0</v>
      </c>
      <c r="K153" s="335">
        <v>0</v>
      </c>
      <c r="L153" s="335">
        <v>0</v>
      </c>
      <c r="M153" s="335">
        <v>0</v>
      </c>
      <c r="N153" s="335">
        <v>0</v>
      </c>
      <c r="O153" s="335">
        <v>0</v>
      </c>
      <c r="P153" s="335">
        <v>0</v>
      </c>
      <c r="Q153" s="335">
        <v>0</v>
      </c>
      <c r="R153" s="335">
        <v>0</v>
      </c>
      <c r="S153" s="335">
        <v>0</v>
      </c>
      <c r="T153" s="335">
        <v>0</v>
      </c>
      <c r="U153" s="186"/>
      <c r="V153" s="249"/>
      <c r="W153" s="160">
        <f t="shared" si="8"/>
        <v>29</v>
      </c>
      <c r="X153" s="23">
        <v>29</v>
      </c>
      <c r="Y153" s="98">
        <v>1</v>
      </c>
      <c r="Z153" s="277">
        <f t="shared" si="9"/>
        <v>6</v>
      </c>
      <c r="AA153" s="18">
        <v>1</v>
      </c>
    </row>
    <row r="154" spans="1:27" ht="15.75">
      <c r="A154" s="100" t="s">
        <v>186</v>
      </c>
      <c r="B154" s="32" t="s">
        <v>20</v>
      </c>
      <c r="C154" s="32" t="s">
        <v>652</v>
      </c>
      <c r="D154" s="105">
        <v>1618</v>
      </c>
      <c r="E154" s="335">
        <v>0</v>
      </c>
      <c r="F154" s="335">
        <v>0</v>
      </c>
      <c r="G154" s="335">
        <v>0</v>
      </c>
      <c r="H154" s="335">
        <v>0</v>
      </c>
      <c r="I154" s="335">
        <v>0</v>
      </c>
      <c r="J154" s="335">
        <v>0</v>
      </c>
      <c r="K154" s="229">
        <v>28</v>
      </c>
      <c r="L154" s="228">
        <v>4</v>
      </c>
      <c r="M154" s="335">
        <v>0</v>
      </c>
      <c r="N154" s="335">
        <v>0</v>
      </c>
      <c r="O154" s="335">
        <v>0</v>
      </c>
      <c r="P154" s="335">
        <v>0</v>
      </c>
      <c r="Q154" s="335">
        <v>0</v>
      </c>
      <c r="R154" s="335">
        <v>0</v>
      </c>
      <c r="S154" s="335">
        <v>0</v>
      </c>
      <c r="T154" s="335">
        <v>0</v>
      </c>
      <c r="U154" s="186"/>
      <c r="V154" s="249"/>
      <c r="W154" s="160">
        <f t="shared" si="8"/>
        <v>28</v>
      </c>
      <c r="X154" s="23"/>
      <c r="Y154" s="98"/>
      <c r="Z154" s="277">
        <f t="shared" si="9"/>
        <v>4</v>
      </c>
      <c r="AA154" s="18">
        <v>1</v>
      </c>
    </row>
    <row r="155" spans="1:27" ht="15.75">
      <c r="A155" s="100" t="s">
        <v>976</v>
      </c>
      <c r="B155" s="157" t="s">
        <v>132</v>
      </c>
      <c r="C155" s="157" t="s">
        <v>265</v>
      </c>
      <c r="D155" s="74">
        <v>1000</v>
      </c>
      <c r="E155" s="434">
        <v>26</v>
      </c>
      <c r="F155" s="271">
        <v>5</v>
      </c>
      <c r="G155" s="334">
        <v>0</v>
      </c>
      <c r="H155" s="335">
        <v>0</v>
      </c>
      <c r="I155" s="335">
        <v>0</v>
      </c>
      <c r="J155" s="335">
        <v>0</v>
      </c>
      <c r="K155" s="335">
        <v>0</v>
      </c>
      <c r="L155" s="335">
        <v>0</v>
      </c>
      <c r="M155" s="335">
        <v>0</v>
      </c>
      <c r="N155" s="335">
        <v>0</v>
      </c>
      <c r="O155" s="335">
        <v>0</v>
      </c>
      <c r="P155" s="335">
        <v>0</v>
      </c>
      <c r="Q155" s="335">
        <v>0</v>
      </c>
      <c r="R155" s="335">
        <v>0</v>
      </c>
      <c r="S155" s="335">
        <v>0</v>
      </c>
      <c r="T155" s="335">
        <v>0</v>
      </c>
      <c r="U155" s="186"/>
      <c r="V155" s="249"/>
      <c r="W155" s="160">
        <f t="shared" si="8"/>
        <v>26</v>
      </c>
      <c r="X155" s="23"/>
      <c r="Y155" s="18"/>
      <c r="Z155" s="277">
        <f t="shared" si="9"/>
        <v>5</v>
      </c>
      <c r="AA155" s="18">
        <v>1</v>
      </c>
    </row>
    <row r="156" spans="1:28" ht="16.5" thickBot="1">
      <c r="A156" s="1"/>
      <c r="B156" s="9"/>
      <c r="C156" s="178" t="s">
        <v>122</v>
      </c>
      <c r="D156" s="6"/>
      <c r="E156" s="215"/>
      <c r="F156" s="6"/>
      <c r="G156" s="187"/>
      <c r="H156" s="27"/>
      <c r="I156" s="187"/>
      <c r="J156" s="27"/>
      <c r="K156" s="187"/>
      <c r="L156" s="27"/>
      <c r="M156" s="187"/>
      <c r="N156" s="385"/>
      <c r="O156" s="187"/>
      <c r="P156" s="27"/>
      <c r="Q156" s="187"/>
      <c r="R156" s="27"/>
      <c r="S156" s="187"/>
      <c r="T156" s="27"/>
      <c r="U156" s="187"/>
      <c r="V156" s="27"/>
      <c r="W156" s="26"/>
      <c r="X156" s="6"/>
      <c r="Y156" s="6"/>
      <c r="Z156" s="6"/>
      <c r="AA156" s="6"/>
      <c r="AB156" s="246"/>
    </row>
    <row r="157" spans="1:27" ht="16.5" thickBot="1">
      <c r="A157" s="9"/>
      <c r="B157" s="10" t="s">
        <v>27</v>
      </c>
      <c r="C157" s="2"/>
      <c r="D157" s="8"/>
      <c r="E157" s="212"/>
      <c r="F157" s="168"/>
      <c r="G157" s="183"/>
      <c r="H157" s="12"/>
      <c r="I157" s="183"/>
      <c r="J157" s="12"/>
      <c r="K157" s="172" t="s">
        <v>0</v>
      </c>
      <c r="L157" s="12"/>
      <c r="M157" s="183"/>
      <c r="N157" s="383"/>
      <c r="O157" s="183"/>
      <c r="P157" s="12"/>
      <c r="Q157" s="183"/>
      <c r="R157" s="12"/>
      <c r="S157" s="201"/>
      <c r="T157" s="12"/>
      <c r="U157" s="521" t="s">
        <v>1</v>
      </c>
      <c r="V157" s="522"/>
      <c r="W157" s="523"/>
      <c r="X157" s="518" t="s">
        <v>2</v>
      </c>
      <c r="Y157" s="519"/>
      <c r="Z157" s="520"/>
      <c r="AA157" s="14" t="s">
        <v>3</v>
      </c>
    </row>
    <row r="158" spans="1:27" ht="15.75">
      <c r="A158" s="15"/>
      <c r="B158" s="16" t="s">
        <v>4</v>
      </c>
      <c r="C158" s="17" t="s">
        <v>5</v>
      </c>
      <c r="D158" s="17" t="s">
        <v>6</v>
      </c>
      <c r="E158" s="213" t="s">
        <v>7</v>
      </c>
      <c r="F158" s="41" t="s">
        <v>155</v>
      </c>
      <c r="G158" s="97" t="s">
        <v>8</v>
      </c>
      <c r="H158" s="98" t="s">
        <v>155</v>
      </c>
      <c r="I158" s="97" t="s">
        <v>9</v>
      </c>
      <c r="J158" s="98" t="s">
        <v>155</v>
      </c>
      <c r="K158" s="97" t="s">
        <v>10</v>
      </c>
      <c r="L158" s="98" t="s">
        <v>155</v>
      </c>
      <c r="M158" s="97" t="s">
        <v>11</v>
      </c>
      <c r="N158" s="98" t="s">
        <v>155</v>
      </c>
      <c r="O158" s="257" t="s">
        <v>12</v>
      </c>
      <c r="P158" s="250" t="s">
        <v>155</v>
      </c>
      <c r="Q158" s="97" t="s">
        <v>13</v>
      </c>
      <c r="R158" s="98" t="s">
        <v>155</v>
      </c>
      <c r="S158" s="97" t="s">
        <v>14</v>
      </c>
      <c r="T158" s="170" t="s">
        <v>155</v>
      </c>
      <c r="U158" s="191" t="s">
        <v>22</v>
      </c>
      <c r="V158" s="171" t="s">
        <v>155</v>
      </c>
      <c r="W158" s="19" t="s">
        <v>15</v>
      </c>
      <c r="X158" s="34" t="s">
        <v>16</v>
      </c>
      <c r="Y158" s="34" t="s">
        <v>64</v>
      </c>
      <c r="Z158" s="35" t="s">
        <v>17</v>
      </c>
      <c r="AA158" s="20" t="s">
        <v>18</v>
      </c>
    </row>
    <row r="159" spans="1:27" ht="15.75">
      <c r="A159" s="179" t="s">
        <v>63</v>
      </c>
      <c r="B159" s="76" t="s">
        <v>171</v>
      </c>
      <c r="C159" s="76" t="s">
        <v>118</v>
      </c>
      <c r="D159" s="33">
        <v>1100</v>
      </c>
      <c r="E159" s="203">
        <v>40</v>
      </c>
      <c r="F159" s="271">
        <v>4</v>
      </c>
      <c r="G159" s="182">
        <v>40</v>
      </c>
      <c r="H159" s="173">
        <v>4</v>
      </c>
      <c r="I159" s="294">
        <v>0</v>
      </c>
      <c r="J159" s="294">
        <v>0</v>
      </c>
      <c r="K159" s="479">
        <v>40</v>
      </c>
      <c r="L159" s="421">
        <v>2</v>
      </c>
      <c r="M159" s="379">
        <v>40</v>
      </c>
      <c r="N159" s="386">
        <v>4</v>
      </c>
      <c r="O159" s="160">
        <v>40</v>
      </c>
      <c r="P159" s="159">
        <v>4</v>
      </c>
      <c r="Q159" s="296">
        <v>0</v>
      </c>
      <c r="R159" s="296">
        <v>0</v>
      </c>
      <c r="S159" s="186">
        <v>40</v>
      </c>
      <c r="T159" s="228">
        <v>5</v>
      </c>
      <c r="U159" s="182"/>
      <c r="V159" s="173"/>
      <c r="W159" s="160">
        <f>SUM(E159,G159,I159,M159,O159,Q159,S159,U159)</f>
        <v>200</v>
      </c>
      <c r="X159" s="197"/>
      <c r="Y159" s="206"/>
      <c r="Z159" s="277">
        <f>SUM(F159,H159,J159,N159,P159,R159,T159,V159)</f>
        <v>21</v>
      </c>
      <c r="AA159" s="206">
        <v>5</v>
      </c>
    </row>
    <row r="160" spans="1:27" ht="15.75">
      <c r="A160" s="179" t="s">
        <v>62</v>
      </c>
      <c r="B160" s="76" t="s">
        <v>368</v>
      </c>
      <c r="C160" s="76" t="s">
        <v>290</v>
      </c>
      <c r="D160" s="33">
        <v>1000</v>
      </c>
      <c r="E160" s="419">
        <v>29</v>
      </c>
      <c r="F160" s="271">
        <v>0</v>
      </c>
      <c r="G160" s="297">
        <v>32</v>
      </c>
      <c r="H160" s="298">
        <v>0</v>
      </c>
      <c r="I160" s="294">
        <v>0</v>
      </c>
      <c r="J160" s="294">
        <v>0</v>
      </c>
      <c r="K160" s="294">
        <v>0</v>
      </c>
      <c r="L160" s="294">
        <v>0</v>
      </c>
      <c r="M160" s="294">
        <v>0</v>
      </c>
      <c r="N160" s="295">
        <v>0</v>
      </c>
      <c r="O160" s="442">
        <v>32</v>
      </c>
      <c r="P160" s="443">
        <v>1</v>
      </c>
      <c r="Q160" s="379">
        <v>35</v>
      </c>
      <c r="R160" s="386">
        <v>1</v>
      </c>
      <c r="S160" s="310">
        <v>28</v>
      </c>
      <c r="T160" s="298">
        <v>3</v>
      </c>
      <c r="U160" s="182"/>
      <c r="V160" s="173"/>
      <c r="W160" s="160">
        <f aca="true" t="shared" si="10" ref="W160:W173">SUM(E160,G160,I160,K160,M160,O160,Q160,S160,U160)</f>
        <v>156</v>
      </c>
      <c r="X160" s="197"/>
      <c r="Y160" s="206"/>
      <c r="Z160" s="277">
        <f aca="true" t="shared" si="11" ref="Z160:Z173">SUM(F160,H160,J160,L160,N160,P160,R160,T160,V160)</f>
        <v>5</v>
      </c>
      <c r="AA160" s="206">
        <v>5</v>
      </c>
    </row>
    <row r="161" spans="1:27" ht="15.75">
      <c r="A161" s="179" t="s">
        <v>61</v>
      </c>
      <c r="B161" s="76" t="s">
        <v>723</v>
      </c>
      <c r="C161" s="76" t="s">
        <v>704</v>
      </c>
      <c r="D161" s="33">
        <v>1000</v>
      </c>
      <c r="E161" s="296">
        <v>0</v>
      </c>
      <c r="F161" s="352">
        <v>0</v>
      </c>
      <c r="G161" s="294">
        <v>0</v>
      </c>
      <c r="H161" s="294">
        <v>0</v>
      </c>
      <c r="I161" s="296">
        <v>0</v>
      </c>
      <c r="J161" s="296">
        <v>0</v>
      </c>
      <c r="K161" s="297">
        <v>35</v>
      </c>
      <c r="L161" s="298">
        <v>1</v>
      </c>
      <c r="M161" s="310">
        <v>30</v>
      </c>
      <c r="N161" s="389">
        <v>2</v>
      </c>
      <c r="O161" s="296">
        <v>0</v>
      </c>
      <c r="P161" s="296">
        <v>0</v>
      </c>
      <c r="Q161" s="186">
        <v>40</v>
      </c>
      <c r="R161" s="204">
        <v>2</v>
      </c>
      <c r="S161" s="182">
        <v>35</v>
      </c>
      <c r="T161" s="173">
        <v>4</v>
      </c>
      <c r="U161" s="182"/>
      <c r="V161" s="173"/>
      <c r="W161" s="160">
        <f t="shared" si="10"/>
        <v>140</v>
      </c>
      <c r="X161" s="197"/>
      <c r="Y161" s="206"/>
      <c r="Z161" s="277">
        <f t="shared" si="11"/>
        <v>9</v>
      </c>
      <c r="AA161" s="206">
        <v>4</v>
      </c>
    </row>
    <row r="162" spans="1:27" ht="15.75">
      <c r="A162" s="179" t="s">
        <v>60</v>
      </c>
      <c r="B162" s="115" t="s">
        <v>427</v>
      </c>
      <c r="C162" s="115" t="s">
        <v>273</v>
      </c>
      <c r="D162" s="33">
        <v>1000</v>
      </c>
      <c r="E162" s="475">
        <v>35</v>
      </c>
      <c r="F162" s="271">
        <v>3</v>
      </c>
      <c r="G162" s="294">
        <v>0</v>
      </c>
      <c r="H162" s="295">
        <v>0</v>
      </c>
      <c r="I162" s="297">
        <v>40</v>
      </c>
      <c r="J162" s="298">
        <v>2</v>
      </c>
      <c r="K162" s="294">
        <v>0</v>
      </c>
      <c r="L162" s="294">
        <v>0</v>
      </c>
      <c r="M162" s="296">
        <v>0</v>
      </c>
      <c r="N162" s="398">
        <v>0</v>
      </c>
      <c r="O162" s="160">
        <v>35</v>
      </c>
      <c r="P162" s="159">
        <v>2</v>
      </c>
      <c r="Q162" s="335">
        <v>0</v>
      </c>
      <c r="R162" s="335">
        <v>0</v>
      </c>
      <c r="S162" s="335">
        <v>0</v>
      </c>
      <c r="T162" s="335">
        <v>0</v>
      </c>
      <c r="U162" s="160"/>
      <c r="V162" s="159"/>
      <c r="W162" s="160">
        <f t="shared" si="10"/>
        <v>110</v>
      </c>
      <c r="X162" s="23"/>
      <c r="Y162" s="18"/>
      <c r="Z162" s="277">
        <f t="shared" si="11"/>
        <v>7</v>
      </c>
      <c r="AA162" s="18">
        <v>3</v>
      </c>
    </row>
    <row r="163" spans="1:27" ht="15.75">
      <c r="A163" s="179" t="s">
        <v>59</v>
      </c>
      <c r="B163" s="32" t="s">
        <v>823</v>
      </c>
      <c r="C163" s="32" t="s">
        <v>824</v>
      </c>
      <c r="D163" s="33">
        <v>1000</v>
      </c>
      <c r="E163" s="294">
        <v>0</v>
      </c>
      <c r="F163" s="294">
        <v>0</v>
      </c>
      <c r="G163" s="294">
        <v>0</v>
      </c>
      <c r="H163" s="294">
        <v>0</v>
      </c>
      <c r="I163" s="294">
        <v>0</v>
      </c>
      <c r="J163" s="294">
        <v>0</v>
      </c>
      <c r="K163" s="296">
        <v>0</v>
      </c>
      <c r="L163" s="296">
        <v>0</v>
      </c>
      <c r="M163" s="310">
        <v>32</v>
      </c>
      <c r="N163" s="389">
        <v>3</v>
      </c>
      <c r="O163" s="296">
        <v>0</v>
      </c>
      <c r="P163" s="296">
        <v>0</v>
      </c>
      <c r="Q163" s="296">
        <v>0</v>
      </c>
      <c r="R163" s="296">
        <v>0</v>
      </c>
      <c r="S163" s="182">
        <v>30</v>
      </c>
      <c r="T163" s="173">
        <v>3</v>
      </c>
      <c r="U163" s="160"/>
      <c r="V163" s="159"/>
      <c r="W163" s="160">
        <f t="shared" si="10"/>
        <v>62</v>
      </c>
      <c r="X163" s="23"/>
      <c r="Y163" s="18"/>
      <c r="Z163" s="277">
        <f t="shared" si="11"/>
        <v>6</v>
      </c>
      <c r="AA163" s="18">
        <v>2</v>
      </c>
    </row>
    <row r="164" spans="1:27" ht="15.75">
      <c r="A164" s="179" t="s">
        <v>70</v>
      </c>
      <c r="B164" s="32" t="s">
        <v>830</v>
      </c>
      <c r="C164" s="32" t="s">
        <v>751</v>
      </c>
      <c r="D164" s="33">
        <v>1000</v>
      </c>
      <c r="E164" s="294">
        <v>0</v>
      </c>
      <c r="F164" s="294">
        <v>0</v>
      </c>
      <c r="G164" s="294">
        <v>0</v>
      </c>
      <c r="H164" s="294">
        <v>0</v>
      </c>
      <c r="I164" s="294">
        <v>0</v>
      </c>
      <c r="J164" s="294">
        <v>0</v>
      </c>
      <c r="K164" s="294">
        <v>0</v>
      </c>
      <c r="L164" s="294">
        <v>0</v>
      </c>
      <c r="M164" s="207">
        <v>29</v>
      </c>
      <c r="N164" s="243">
        <v>2</v>
      </c>
      <c r="O164" s="296">
        <v>0</v>
      </c>
      <c r="P164" s="296">
        <v>0</v>
      </c>
      <c r="Q164" s="296">
        <v>0</v>
      </c>
      <c r="R164" s="296">
        <v>0</v>
      </c>
      <c r="S164" s="182">
        <v>32</v>
      </c>
      <c r="T164" s="173">
        <v>3</v>
      </c>
      <c r="U164" s="160"/>
      <c r="V164" s="159"/>
      <c r="W164" s="160">
        <f t="shared" si="10"/>
        <v>61</v>
      </c>
      <c r="X164" s="23">
        <v>32</v>
      </c>
      <c r="Y164" s="18">
        <v>1</v>
      </c>
      <c r="Z164" s="277">
        <f t="shared" si="11"/>
        <v>5</v>
      </c>
      <c r="AA164" s="18">
        <v>2</v>
      </c>
    </row>
    <row r="165" spans="1:27" ht="15.75">
      <c r="A165" s="179" t="s">
        <v>55</v>
      </c>
      <c r="B165" s="115" t="s">
        <v>365</v>
      </c>
      <c r="C165" s="115" t="s">
        <v>296</v>
      </c>
      <c r="D165" s="33">
        <v>1000</v>
      </c>
      <c r="E165" s="357">
        <v>32</v>
      </c>
      <c r="F165" s="316">
        <v>2</v>
      </c>
      <c r="G165" s="294">
        <v>0</v>
      </c>
      <c r="H165" s="295">
        <v>0</v>
      </c>
      <c r="I165" s="294">
        <v>0</v>
      </c>
      <c r="J165" s="294">
        <v>0</v>
      </c>
      <c r="K165" s="294">
        <v>0</v>
      </c>
      <c r="L165" s="294">
        <v>0</v>
      </c>
      <c r="M165" s="296">
        <v>0</v>
      </c>
      <c r="N165" s="398">
        <v>0</v>
      </c>
      <c r="O165" s="296">
        <v>0</v>
      </c>
      <c r="P165" s="296">
        <v>0</v>
      </c>
      <c r="Q165" s="296">
        <v>0</v>
      </c>
      <c r="R165" s="296">
        <v>0</v>
      </c>
      <c r="S165" s="182">
        <v>29</v>
      </c>
      <c r="T165" s="173">
        <v>2</v>
      </c>
      <c r="U165" s="160"/>
      <c r="V165" s="159"/>
      <c r="W165" s="160">
        <f t="shared" si="10"/>
        <v>61</v>
      </c>
      <c r="X165" s="23">
        <v>32</v>
      </c>
      <c r="Y165" s="18">
        <v>1</v>
      </c>
      <c r="Z165" s="277">
        <f t="shared" si="11"/>
        <v>4</v>
      </c>
      <c r="AA165" s="18">
        <v>2</v>
      </c>
    </row>
    <row r="166" spans="1:27" ht="15.75">
      <c r="A166" s="179" t="s">
        <v>160</v>
      </c>
      <c r="B166" s="32" t="s">
        <v>726</v>
      </c>
      <c r="C166" s="32" t="s">
        <v>704</v>
      </c>
      <c r="D166" s="33">
        <v>1000</v>
      </c>
      <c r="E166" s="296">
        <v>0</v>
      </c>
      <c r="F166" s="352">
        <v>0</v>
      </c>
      <c r="G166" s="294">
        <v>0</v>
      </c>
      <c r="H166" s="294">
        <v>0</v>
      </c>
      <c r="I166" s="294">
        <v>0</v>
      </c>
      <c r="J166" s="294">
        <v>0</v>
      </c>
      <c r="K166" s="182">
        <v>32</v>
      </c>
      <c r="L166" s="301">
        <v>1</v>
      </c>
      <c r="M166" s="182">
        <v>28</v>
      </c>
      <c r="N166" s="301">
        <v>2</v>
      </c>
      <c r="O166" s="296">
        <v>0</v>
      </c>
      <c r="P166" s="296">
        <v>0</v>
      </c>
      <c r="Q166" s="296">
        <v>0</v>
      </c>
      <c r="R166" s="296">
        <v>0</v>
      </c>
      <c r="S166" s="294">
        <v>0</v>
      </c>
      <c r="T166" s="294">
        <v>0</v>
      </c>
      <c r="U166" s="160"/>
      <c r="V166" s="159"/>
      <c r="W166" s="160">
        <f t="shared" si="10"/>
        <v>60</v>
      </c>
      <c r="X166" s="23"/>
      <c r="Y166" s="18"/>
      <c r="Z166" s="277">
        <f t="shared" si="11"/>
        <v>3</v>
      </c>
      <c r="AA166" s="18">
        <v>2</v>
      </c>
    </row>
    <row r="167" spans="1:27" ht="15.75">
      <c r="A167" s="179" t="s">
        <v>165</v>
      </c>
      <c r="B167" s="32" t="s">
        <v>842</v>
      </c>
      <c r="C167" s="32" t="s">
        <v>731</v>
      </c>
      <c r="D167" s="33">
        <v>1000</v>
      </c>
      <c r="E167" s="294">
        <v>0</v>
      </c>
      <c r="F167" s="294">
        <v>0</v>
      </c>
      <c r="G167" s="294">
        <v>0</v>
      </c>
      <c r="H167" s="294">
        <v>0</v>
      </c>
      <c r="I167" s="294">
        <v>0</v>
      </c>
      <c r="J167" s="294">
        <v>0</v>
      </c>
      <c r="K167" s="296">
        <v>0</v>
      </c>
      <c r="L167" s="296">
        <v>0</v>
      </c>
      <c r="M167" s="207">
        <v>25</v>
      </c>
      <c r="N167" s="243">
        <v>1</v>
      </c>
      <c r="O167" s="296">
        <v>0</v>
      </c>
      <c r="P167" s="296">
        <v>0</v>
      </c>
      <c r="Q167" s="379">
        <v>32</v>
      </c>
      <c r="R167" s="444">
        <v>0</v>
      </c>
      <c r="S167" s="294">
        <v>0</v>
      </c>
      <c r="T167" s="294">
        <v>0</v>
      </c>
      <c r="U167" s="160"/>
      <c r="V167" s="159"/>
      <c r="W167" s="160">
        <f t="shared" si="10"/>
        <v>57</v>
      </c>
      <c r="X167" s="23">
        <v>32</v>
      </c>
      <c r="Y167" s="18">
        <v>1</v>
      </c>
      <c r="Z167" s="277">
        <f t="shared" si="11"/>
        <v>1</v>
      </c>
      <c r="AA167" s="18">
        <v>2</v>
      </c>
    </row>
    <row r="168" spans="1:27" ht="15.75">
      <c r="A168" s="179" t="s">
        <v>166</v>
      </c>
      <c r="B168" s="32" t="s">
        <v>234</v>
      </c>
      <c r="C168" s="32" t="s">
        <v>39</v>
      </c>
      <c r="D168" s="33">
        <v>1000</v>
      </c>
      <c r="E168" s="357">
        <v>30</v>
      </c>
      <c r="F168" s="316">
        <v>2</v>
      </c>
      <c r="G168" s="294">
        <v>0</v>
      </c>
      <c r="H168" s="295">
        <v>0</v>
      </c>
      <c r="I168" s="294">
        <v>0</v>
      </c>
      <c r="J168" s="294">
        <v>0</v>
      </c>
      <c r="K168" s="294">
        <v>0</v>
      </c>
      <c r="L168" s="294">
        <v>0</v>
      </c>
      <c r="M168" s="207">
        <v>27</v>
      </c>
      <c r="N168" s="243">
        <v>2</v>
      </c>
      <c r="O168" s="296">
        <v>0</v>
      </c>
      <c r="P168" s="296">
        <v>0</v>
      </c>
      <c r="Q168" s="296">
        <v>0</v>
      </c>
      <c r="R168" s="296">
        <v>0</v>
      </c>
      <c r="S168" s="335">
        <v>0</v>
      </c>
      <c r="T168" s="335">
        <v>0</v>
      </c>
      <c r="U168" s="160"/>
      <c r="V168" s="159"/>
      <c r="W168" s="160">
        <f t="shared" si="10"/>
        <v>57</v>
      </c>
      <c r="X168" s="23">
        <v>30</v>
      </c>
      <c r="Y168" s="18">
        <v>1</v>
      </c>
      <c r="Z168" s="277">
        <f t="shared" si="11"/>
        <v>4</v>
      </c>
      <c r="AA168" s="18">
        <v>2</v>
      </c>
    </row>
    <row r="169" spans="1:27" ht="15.75">
      <c r="A169" s="179" t="s">
        <v>189</v>
      </c>
      <c r="B169" s="32" t="s">
        <v>816</v>
      </c>
      <c r="C169" s="32" t="s">
        <v>35</v>
      </c>
      <c r="D169" s="33">
        <v>1000</v>
      </c>
      <c r="E169" s="294">
        <v>0</v>
      </c>
      <c r="F169" s="294">
        <v>0</v>
      </c>
      <c r="G169" s="294">
        <v>0</v>
      </c>
      <c r="H169" s="294">
        <v>0</v>
      </c>
      <c r="I169" s="294">
        <v>0</v>
      </c>
      <c r="J169" s="294">
        <v>0</v>
      </c>
      <c r="K169" s="294">
        <v>0</v>
      </c>
      <c r="L169" s="294">
        <v>0</v>
      </c>
      <c r="M169" s="379">
        <v>35</v>
      </c>
      <c r="N169" s="386">
        <v>3</v>
      </c>
      <c r="O169" s="296">
        <v>0</v>
      </c>
      <c r="P169" s="296">
        <v>0</v>
      </c>
      <c r="Q169" s="296">
        <v>0</v>
      </c>
      <c r="R169" s="296">
        <v>0</v>
      </c>
      <c r="S169" s="335">
        <v>0</v>
      </c>
      <c r="T169" s="335">
        <v>0</v>
      </c>
      <c r="U169" s="160"/>
      <c r="V169" s="159"/>
      <c r="W169" s="160">
        <f t="shared" si="10"/>
        <v>35</v>
      </c>
      <c r="X169" s="23">
        <v>35</v>
      </c>
      <c r="Y169" s="18">
        <v>1</v>
      </c>
      <c r="Z169" s="277">
        <f t="shared" si="11"/>
        <v>3</v>
      </c>
      <c r="AA169" s="18">
        <v>1</v>
      </c>
    </row>
    <row r="170" spans="1:27" ht="15.75">
      <c r="A170" s="179" t="s">
        <v>190</v>
      </c>
      <c r="B170" s="115" t="s">
        <v>605</v>
      </c>
      <c r="C170" s="115" t="s">
        <v>452</v>
      </c>
      <c r="D170" s="33">
        <v>1000</v>
      </c>
      <c r="E170" s="357">
        <v>35</v>
      </c>
      <c r="F170" s="316">
        <v>0</v>
      </c>
      <c r="G170" s="294">
        <v>0</v>
      </c>
      <c r="H170" s="295">
        <v>0</v>
      </c>
      <c r="I170" s="294">
        <v>0</v>
      </c>
      <c r="J170" s="294">
        <v>0</v>
      </c>
      <c r="K170" s="294">
        <v>0</v>
      </c>
      <c r="L170" s="294">
        <v>0</v>
      </c>
      <c r="M170" s="296">
        <v>0</v>
      </c>
      <c r="N170" s="398">
        <v>0</v>
      </c>
      <c r="O170" s="296">
        <v>0</v>
      </c>
      <c r="P170" s="296">
        <v>0</v>
      </c>
      <c r="Q170" s="296">
        <v>0</v>
      </c>
      <c r="R170" s="296">
        <v>0</v>
      </c>
      <c r="S170" s="335">
        <v>0</v>
      </c>
      <c r="T170" s="335">
        <v>0</v>
      </c>
      <c r="U170" s="160"/>
      <c r="V170" s="159"/>
      <c r="W170" s="160">
        <f t="shared" si="10"/>
        <v>35</v>
      </c>
      <c r="X170" s="23">
        <v>35</v>
      </c>
      <c r="Y170" s="18">
        <v>1</v>
      </c>
      <c r="Z170" s="277">
        <f t="shared" si="11"/>
        <v>0</v>
      </c>
      <c r="AA170" s="18">
        <v>1</v>
      </c>
    </row>
    <row r="171" spans="1:27" ht="15.75">
      <c r="A171" s="179" t="s">
        <v>185</v>
      </c>
      <c r="B171" s="32" t="s">
        <v>1036</v>
      </c>
      <c r="C171" s="270" t="s">
        <v>1027</v>
      </c>
      <c r="D171" s="33">
        <v>1000</v>
      </c>
      <c r="E171" s="294">
        <v>0</v>
      </c>
      <c r="F171" s="294">
        <v>0</v>
      </c>
      <c r="G171" s="294">
        <v>0</v>
      </c>
      <c r="H171" s="294">
        <v>0</v>
      </c>
      <c r="I171" s="294">
        <v>0</v>
      </c>
      <c r="J171" s="294">
        <v>0</v>
      </c>
      <c r="K171" s="294">
        <v>0</v>
      </c>
      <c r="L171" s="294">
        <v>0</v>
      </c>
      <c r="M171" s="294">
        <v>0</v>
      </c>
      <c r="N171" s="294">
        <v>0</v>
      </c>
      <c r="O171" s="294">
        <v>0</v>
      </c>
      <c r="P171" s="294">
        <v>0</v>
      </c>
      <c r="Q171" s="294">
        <v>0</v>
      </c>
      <c r="R171" s="294">
        <v>0</v>
      </c>
      <c r="S171" s="160">
        <v>27</v>
      </c>
      <c r="T171" s="159">
        <v>2</v>
      </c>
      <c r="U171" s="160"/>
      <c r="V171" s="159"/>
      <c r="W171" s="160">
        <f t="shared" si="10"/>
        <v>27</v>
      </c>
      <c r="X171" s="23"/>
      <c r="Y171" s="18"/>
      <c r="Z171" s="277">
        <f t="shared" si="11"/>
        <v>2</v>
      </c>
      <c r="AA171" s="18">
        <v>1</v>
      </c>
    </row>
    <row r="172" spans="1:27" ht="15.75">
      <c r="A172" s="179" t="s">
        <v>186</v>
      </c>
      <c r="B172" s="32" t="s">
        <v>1037</v>
      </c>
      <c r="C172" s="270" t="s">
        <v>989</v>
      </c>
      <c r="D172" s="33">
        <v>1000</v>
      </c>
      <c r="E172" s="294">
        <v>0</v>
      </c>
      <c r="F172" s="294">
        <v>0</v>
      </c>
      <c r="G172" s="294">
        <v>0</v>
      </c>
      <c r="H172" s="294">
        <v>0</v>
      </c>
      <c r="I172" s="294">
        <v>0</v>
      </c>
      <c r="J172" s="294">
        <v>0</v>
      </c>
      <c r="K172" s="294">
        <v>0</v>
      </c>
      <c r="L172" s="294">
        <v>0</v>
      </c>
      <c r="M172" s="294">
        <v>0</v>
      </c>
      <c r="N172" s="294">
        <v>0</v>
      </c>
      <c r="O172" s="294">
        <v>0</v>
      </c>
      <c r="P172" s="294">
        <v>0</v>
      </c>
      <c r="Q172" s="294">
        <v>0</v>
      </c>
      <c r="R172" s="294">
        <v>0</v>
      </c>
      <c r="S172" s="160">
        <v>26</v>
      </c>
      <c r="T172" s="159">
        <v>1</v>
      </c>
      <c r="U172" s="160"/>
      <c r="V172" s="159"/>
      <c r="W172" s="160">
        <f t="shared" si="10"/>
        <v>26</v>
      </c>
      <c r="X172" s="23">
        <v>26</v>
      </c>
      <c r="Y172" s="18">
        <v>1</v>
      </c>
      <c r="Z172" s="277">
        <f t="shared" si="11"/>
        <v>1</v>
      </c>
      <c r="AA172" s="18">
        <v>1</v>
      </c>
    </row>
    <row r="173" spans="1:27" ht="15.75">
      <c r="A173" s="100" t="s">
        <v>976</v>
      </c>
      <c r="B173" s="103" t="s">
        <v>839</v>
      </c>
      <c r="C173" s="32" t="s">
        <v>828</v>
      </c>
      <c r="D173" s="33">
        <v>1000</v>
      </c>
      <c r="E173" s="296">
        <v>0</v>
      </c>
      <c r="F173" s="352">
        <v>0</v>
      </c>
      <c r="G173" s="296">
        <v>0</v>
      </c>
      <c r="H173" s="296">
        <v>0</v>
      </c>
      <c r="I173" s="335">
        <v>0</v>
      </c>
      <c r="J173" s="335">
        <v>0</v>
      </c>
      <c r="K173" s="335">
        <v>0</v>
      </c>
      <c r="L173" s="335">
        <v>0</v>
      </c>
      <c r="M173" s="160">
        <v>26</v>
      </c>
      <c r="N173" s="162">
        <v>1</v>
      </c>
      <c r="O173" s="296">
        <v>0</v>
      </c>
      <c r="P173" s="296">
        <v>0</v>
      </c>
      <c r="Q173" s="335">
        <v>0</v>
      </c>
      <c r="R173" s="335">
        <v>0</v>
      </c>
      <c r="S173" s="335">
        <v>0</v>
      </c>
      <c r="T173" s="335">
        <v>0</v>
      </c>
      <c r="U173" s="160"/>
      <c r="V173" s="159"/>
      <c r="W173" s="160">
        <f t="shared" si="10"/>
        <v>26</v>
      </c>
      <c r="X173" s="23">
        <v>26</v>
      </c>
      <c r="Y173" s="18">
        <v>1</v>
      </c>
      <c r="Z173" s="277">
        <f t="shared" si="11"/>
        <v>1</v>
      </c>
      <c r="AA173" s="18">
        <v>1</v>
      </c>
    </row>
    <row r="174" spans="1:27" ht="16.5" thickBot="1">
      <c r="A174" s="1"/>
      <c r="B174" s="28"/>
      <c r="C174" s="7"/>
      <c r="D174" s="6"/>
      <c r="E174" s="215"/>
      <c r="F174" s="6"/>
      <c r="G174" s="187"/>
      <c r="H174" s="27"/>
      <c r="I174" s="187"/>
      <c r="J174" s="27"/>
      <c r="K174" s="187"/>
      <c r="L174" s="27"/>
      <c r="M174" s="187"/>
      <c r="N174" s="385"/>
      <c r="O174" s="187"/>
      <c r="P174" s="27"/>
      <c r="Q174" s="187"/>
      <c r="R174" s="27"/>
      <c r="S174" s="187"/>
      <c r="T174" s="27"/>
      <c r="U174" s="187"/>
      <c r="V174" s="27"/>
      <c r="W174" s="26"/>
      <c r="X174" s="6"/>
      <c r="Y174" s="6"/>
      <c r="Z174" s="6"/>
      <c r="AA174" s="6"/>
    </row>
    <row r="175" spans="1:27" ht="16.5" thickBot="1">
      <c r="A175" s="9"/>
      <c r="B175" s="10" t="s">
        <v>28</v>
      </c>
      <c r="C175" s="2"/>
      <c r="D175" s="8"/>
      <c r="E175" s="212"/>
      <c r="F175" s="168"/>
      <c r="G175" s="183"/>
      <c r="H175" s="12"/>
      <c r="I175" s="183"/>
      <c r="J175" s="12"/>
      <c r="K175" s="172" t="s">
        <v>0</v>
      </c>
      <c r="L175" s="12"/>
      <c r="M175" s="183"/>
      <c r="N175" s="383"/>
      <c r="O175" s="183"/>
      <c r="P175" s="12"/>
      <c r="Q175" s="183"/>
      <c r="R175" s="12"/>
      <c r="S175" s="201"/>
      <c r="T175" s="12"/>
      <c r="U175" s="524" t="s">
        <v>1</v>
      </c>
      <c r="V175" s="525"/>
      <c r="W175" s="526"/>
      <c r="X175" s="518" t="s">
        <v>2</v>
      </c>
      <c r="Y175" s="519"/>
      <c r="Z175" s="520"/>
      <c r="AA175" s="14" t="s">
        <v>3</v>
      </c>
    </row>
    <row r="176" spans="1:27" ht="15.75">
      <c r="A176" s="15"/>
      <c r="B176" s="16" t="s">
        <v>4</v>
      </c>
      <c r="C176" s="17" t="s">
        <v>5</v>
      </c>
      <c r="D176" s="17" t="s">
        <v>6</v>
      </c>
      <c r="E176" s="262" t="s">
        <v>7</v>
      </c>
      <c r="F176" s="256" t="s">
        <v>155</v>
      </c>
      <c r="G176" s="257" t="s">
        <v>8</v>
      </c>
      <c r="H176" s="250" t="s">
        <v>155</v>
      </c>
      <c r="I176" s="257" t="s">
        <v>9</v>
      </c>
      <c r="J176" s="250" t="s">
        <v>155</v>
      </c>
      <c r="K176" s="257" t="s">
        <v>10</v>
      </c>
      <c r="L176" s="250" t="s">
        <v>155</v>
      </c>
      <c r="M176" s="257" t="s">
        <v>11</v>
      </c>
      <c r="N176" s="250" t="s">
        <v>155</v>
      </c>
      <c r="O176" s="257" t="s">
        <v>12</v>
      </c>
      <c r="P176" s="250" t="s">
        <v>155</v>
      </c>
      <c r="Q176" s="257" t="s">
        <v>13</v>
      </c>
      <c r="R176" s="250" t="s">
        <v>155</v>
      </c>
      <c r="S176" s="257" t="s">
        <v>14</v>
      </c>
      <c r="T176" s="250" t="s">
        <v>155</v>
      </c>
      <c r="U176" s="258" t="s">
        <v>22</v>
      </c>
      <c r="V176" s="259" t="s">
        <v>155</v>
      </c>
      <c r="W176" s="19" t="s">
        <v>15</v>
      </c>
      <c r="X176" s="34" t="s">
        <v>16</v>
      </c>
      <c r="Y176" s="34" t="s">
        <v>64</v>
      </c>
      <c r="Z176" s="35" t="s">
        <v>17</v>
      </c>
      <c r="AA176" s="20" t="s">
        <v>18</v>
      </c>
    </row>
    <row r="177" spans="1:27" ht="15.75">
      <c r="A177" s="280" t="s">
        <v>63</v>
      </c>
      <c r="B177" s="131" t="s">
        <v>242</v>
      </c>
      <c r="C177" s="131" t="s">
        <v>338</v>
      </c>
      <c r="D177" s="353">
        <v>1000</v>
      </c>
      <c r="E177" s="203">
        <v>40</v>
      </c>
      <c r="F177" s="285">
        <v>3</v>
      </c>
      <c r="G177" s="182">
        <v>40</v>
      </c>
      <c r="H177" s="173">
        <v>4</v>
      </c>
      <c r="I177" s="308">
        <v>0</v>
      </c>
      <c r="J177" s="308">
        <v>0</v>
      </c>
      <c r="K177" s="308">
        <v>0</v>
      </c>
      <c r="L177" s="308">
        <v>0</v>
      </c>
      <c r="M177" s="335">
        <v>0</v>
      </c>
      <c r="N177" s="308">
        <v>0</v>
      </c>
      <c r="O177" s="308">
        <v>0</v>
      </c>
      <c r="P177" s="308">
        <v>0</v>
      </c>
      <c r="Q177" s="182">
        <v>40</v>
      </c>
      <c r="R177" s="173">
        <v>4</v>
      </c>
      <c r="S177" s="300">
        <v>40</v>
      </c>
      <c r="T177" s="301">
        <v>4</v>
      </c>
      <c r="U177" s="182"/>
      <c r="V177" s="173"/>
      <c r="W177" s="182">
        <f>SUM(E177,G177,I177,K177,M177,O177,Q177,S177,U177)</f>
        <v>160</v>
      </c>
      <c r="X177" s="197"/>
      <c r="Y177" s="302"/>
      <c r="Z177" s="303">
        <f>SUM(F177,H177,J177,L177,N177,P177,R177,T177,V177)</f>
        <v>15</v>
      </c>
      <c r="AA177" s="304">
        <v>4</v>
      </c>
    </row>
    <row r="178" spans="1:27" ht="15.75">
      <c r="A178" s="100" t="s">
        <v>62</v>
      </c>
      <c r="B178" s="482" t="s">
        <v>708</v>
      </c>
      <c r="C178" s="137" t="s">
        <v>652</v>
      </c>
      <c r="D178" s="46">
        <v>1000</v>
      </c>
      <c r="E178" s="308">
        <v>0</v>
      </c>
      <c r="F178" s="308">
        <v>0</v>
      </c>
      <c r="G178" s="308">
        <v>0</v>
      </c>
      <c r="H178" s="308">
        <v>0</v>
      </c>
      <c r="I178" s="308">
        <v>0</v>
      </c>
      <c r="J178" s="308">
        <v>0</v>
      </c>
      <c r="K178" s="300">
        <v>40</v>
      </c>
      <c r="L178" s="173">
        <v>3</v>
      </c>
      <c r="M178" s="182">
        <v>40</v>
      </c>
      <c r="N178" s="173">
        <v>4</v>
      </c>
      <c r="O178" s="308">
        <v>0</v>
      </c>
      <c r="P178" s="308">
        <v>0</v>
      </c>
      <c r="Q178" s="308">
        <v>0</v>
      </c>
      <c r="R178" s="308">
        <v>0</v>
      </c>
      <c r="S178" s="308">
        <v>0</v>
      </c>
      <c r="T178" s="308">
        <v>0</v>
      </c>
      <c r="U178" s="182"/>
      <c r="V178" s="173"/>
      <c r="W178" s="182">
        <f>SUM(E178,G178,I178,K178,M178,O178,Q178,S178,U178)</f>
        <v>80</v>
      </c>
      <c r="X178" s="197"/>
      <c r="Y178" s="358"/>
      <c r="Z178" s="303">
        <f>SUM(F178,H178,J178,L178,N178,P178,R178,T178,V178)</f>
        <v>7</v>
      </c>
      <c r="AA178" s="359">
        <v>2</v>
      </c>
    </row>
    <row r="179" spans="1:27" ht="15.75">
      <c r="A179" s="100" t="s">
        <v>61</v>
      </c>
      <c r="B179" s="483" t="s">
        <v>536</v>
      </c>
      <c r="C179" s="306" t="s">
        <v>305</v>
      </c>
      <c r="D179" s="122">
        <v>1000</v>
      </c>
      <c r="E179" s="308">
        <v>0</v>
      </c>
      <c r="F179" s="308">
        <v>0</v>
      </c>
      <c r="G179" s="160">
        <v>35</v>
      </c>
      <c r="H179" s="159">
        <v>3</v>
      </c>
      <c r="I179" s="308">
        <v>0</v>
      </c>
      <c r="J179" s="308">
        <v>0</v>
      </c>
      <c r="K179" s="308">
        <v>0</v>
      </c>
      <c r="L179" s="308">
        <v>0</v>
      </c>
      <c r="M179" s="335">
        <v>0</v>
      </c>
      <c r="N179" s="308">
        <v>0</v>
      </c>
      <c r="O179" s="308">
        <v>0</v>
      </c>
      <c r="P179" s="308">
        <v>0</v>
      </c>
      <c r="Q179" s="308">
        <v>0</v>
      </c>
      <c r="R179" s="308">
        <v>0</v>
      </c>
      <c r="S179" s="161">
        <v>35</v>
      </c>
      <c r="T179" s="162">
        <v>4</v>
      </c>
      <c r="U179" s="160"/>
      <c r="V179" s="159"/>
      <c r="W179" s="160">
        <f>SUM(E179,G179,I179,K179,M179,O179,Q179,S179,U179)</f>
        <v>70</v>
      </c>
      <c r="X179" s="23"/>
      <c r="Y179" s="18"/>
      <c r="Z179" s="307">
        <f>SUM(F179,H179,J179,L179,N179,P179,R179,T179,V179)</f>
        <v>7</v>
      </c>
      <c r="AA179" s="18">
        <v>2</v>
      </c>
    </row>
    <row r="180" spans="1:27" ht="16.5" thickBot="1">
      <c r="A180" s="1"/>
      <c r="B180" s="28"/>
      <c r="C180" s="37"/>
      <c r="D180" s="6"/>
      <c r="E180" s="218"/>
      <c r="F180" s="6"/>
      <c r="G180" s="187"/>
      <c r="H180" s="27"/>
      <c r="I180" s="187"/>
      <c r="J180" s="27"/>
      <c r="K180" s="187"/>
      <c r="L180" s="27"/>
      <c r="M180" s="187"/>
      <c r="N180" s="385"/>
      <c r="O180" s="187"/>
      <c r="P180" s="27"/>
      <c r="Q180" s="187"/>
      <c r="R180" s="27"/>
      <c r="S180" s="187"/>
      <c r="T180" s="27"/>
      <c r="U180" s="187"/>
      <c r="V180" s="27"/>
      <c r="W180" s="26"/>
      <c r="X180" s="6"/>
      <c r="Y180" s="6"/>
      <c r="Z180" s="6"/>
      <c r="AA180" s="6"/>
    </row>
    <row r="181" spans="1:27" ht="16.5" thickBot="1">
      <c r="A181" s="1"/>
      <c r="B181" s="10" t="s">
        <v>29</v>
      </c>
      <c r="C181" s="7"/>
      <c r="D181" s="6"/>
      <c r="E181" s="219"/>
      <c r="F181" s="168"/>
      <c r="G181" s="183"/>
      <c r="H181" s="12"/>
      <c r="I181" s="183"/>
      <c r="J181" s="12"/>
      <c r="K181" s="172" t="s">
        <v>0</v>
      </c>
      <c r="L181" s="12"/>
      <c r="M181" s="183"/>
      <c r="N181" s="383"/>
      <c r="O181" s="183"/>
      <c r="P181" s="12"/>
      <c r="Q181" s="183"/>
      <c r="R181" s="12"/>
      <c r="S181" s="201"/>
      <c r="T181" s="12"/>
      <c r="U181" s="521" t="s">
        <v>1</v>
      </c>
      <c r="V181" s="522"/>
      <c r="W181" s="523"/>
      <c r="X181" s="518" t="s">
        <v>2</v>
      </c>
      <c r="Y181" s="519"/>
      <c r="Z181" s="520"/>
      <c r="AA181" s="14" t="s">
        <v>3</v>
      </c>
    </row>
    <row r="182" spans="1:27" ht="15.75">
      <c r="A182" s="9"/>
      <c r="B182" s="16" t="s">
        <v>4</v>
      </c>
      <c r="C182" s="17" t="s">
        <v>5</v>
      </c>
      <c r="D182" s="17" t="s">
        <v>6</v>
      </c>
      <c r="E182" s="262" t="s">
        <v>7</v>
      </c>
      <c r="F182" s="256" t="s">
        <v>155</v>
      </c>
      <c r="G182" s="257" t="s">
        <v>8</v>
      </c>
      <c r="H182" s="250" t="s">
        <v>155</v>
      </c>
      <c r="I182" s="257" t="s">
        <v>9</v>
      </c>
      <c r="J182" s="250" t="s">
        <v>155</v>
      </c>
      <c r="K182" s="257" t="s">
        <v>10</v>
      </c>
      <c r="L182" s="250" t="s">
        <v>155</v>
      </c>
      <c r="M182" s="97" t="s">
        <v>11</v>
      </c>
      <c r="N182" s="98" t="s">
        <v>155</v>
      </c>
      <c r="O182" s="257" t="s">
        <v>12</v>
      </c>
      <c r="P182" s="250" t="s">
        <v>155</v>
      </c>
      <c r="Q182" s="257" t="s">
        <v>13</v>
      </c>
      <c r="R182" s="250" t="s">
        <v>155</v>
      </c>
      <c r="S182" s="257" t="s">
        <v>14</v>
      </c>
      <c r="T182" s="250" t="s">
        <v>155</v>
      </c>
      <c r="U182" s="258" t="s">
        <v>22</v>
      </c>
      <c r="V182" s="259" t="s">
        <v>155</v>
      </c>
      <c r="W182" s="19" t="s">
        <v>15</v>
      </c>
      <c r="X182" s="34" t="s">
        <v>16</v>
      </c>
      <c r="Y182" s="34" t="s">
        <v>64</v>
      </c>
      <c r="Z182" s="35" t="s">
        <v>17</v>
      </c>
      <c r="AA182" s="20" t="s">
        <v>18</v>
      </c>
    </row>
    <row r="183" spans="1:27" ht="15.75">
      <c r="A183" s="21">
        <v>1</v>
      </c>
      <c r="B183" s="76" t="s">
        <v>229</v>
      </c>
      <c r="C183" s="76" t="s">
        <v>290</v>
      </c>
      <c r="D183" s="33">
        <v>1250</v>
      </c>
      <c r="E183" s="484">
        <v>35</v>
      </c>
      <c r="F183" s="424">
        <v>3</v>
      </c>
      <c r="G183" s="310">
        <v>40</v>
      </c>
      <c r="H183" s="301">
        <v>4</v>
      </c>
      <c r="I183" s="161">
        <v>40</v>
      </c>
      <c r="J183" s="159">
        <v>3</v>
      </c>
      <c r="K183" s="229">
        <v>40</v>
      </c>
      <c r="L183" s="228">
        <v>4</v>
      </c>
      <c r="M183" s="399">
        <v>0</v>
      </c>
      <c r="N183" s="309">
        <v>0</v>
      </c>
      <c r="O183" s="420">
        <v>32</v>
      </c>
      <c r="P183" s="421">
        <v>2</v>
      </c>
      <c r="Q183" s="160">
        <v>35</v>
      </c>
      <c r="R183" s="162">
        <v>5</v>
      </c>
      <c r="S183" s="161">
        <v>40</v>
      </c>
      <c r="T183" s="162">
        <v>5</v>
      </c>
      <c r="U183" s="160"/>
      <c r="V183" s="162"/>
      <c r="W183" s="160">
        <f>SUM(G183,I183,K183,M183,Q183,S183,U183)</f>
        <v>195</v>
      </c>
      <c r="X183" s="98"/>
      <c r="Y183" s="18"/>
      <c r="Z183" s="277">
        <f>SUM(H183,J183,L183,N183,R183,T183,V183)</f>
        <v>21</v>
      </c>
      <c r="AA183" s="18">
        <v>5</v>
      </c>
    </row>
    <row r="184" spans="1:27" ht="15.75">
      <c r="A184" s="21">
        <v>2</v>
      </c>
      <c r="B184" s="76" t="s">
        <v>99</v>
      </c>
      <c r="C184" s="76" t="s">
        <v>118</v>
      </c>
      <c r="D184" s="33">
        <v>1250</v>
      </c>
      <c r="E184" s="189">
        <v>40</v>
      </c>
      <c r="F184" s="271">
        <v>6</v>
      </c>
      <c r="G184" s="308">
        <v>0</v>
      </c>
      <c r="H184" s="308">
        <v>0</v>
      </c>
      <c r="I184" s="309">
        <v>0</v>
      </c>
      <c r="J184" s="309">
        <v>0</v>
      </c>
      <c r="K184" s="229">
        <v>35</v>
      </c>
      <c r="L184" s="228">
        <v>4</v>
      </c>
      <c r="M184" s="335">
        <v>0</v>
      </c>
      <c r="N184" s="308">
        <v>0</v>
      </c>
      <c r="O184" s="161">
        <v>40</v>
      </c>
      <c r="P184" s="162">
        <v>4</v>
      </c>
      <c r="Q184" s="160">
        <v>40</v>
      </c>
      <c r="R184" s="159">
        <v>6</v>
      </c>
      <c r="S184" s="229">
        <v>35</v>
      </c>
      <c r="T184" s="228">
        <v>5</v>
      </c>
      <c r="U184" s="161"/>
      <c r="V184" s="162"/>
      <c r="W184" s="160">
        <f>SUM(E184,G184,I184,K184,M184,O184,Q184,S184,U184)</f>
        <v>190</v>
      </c>
      <c r="X184" s="98"/>
      <c r="Y184" s="18"/>
      <c r="Z184" s="277">
        <f>SUM(F184,H184,J184,L184,N184,P184,R184,T184,V184)</f>
        <v>25</v>
      </c>
      <c r="AA184" s="18">
        <v>5</v>
      </c>
    </row>
    <row r="185" spans="1:27" ht="15.75">
      <c r="A185" s="21">
        <v>3</v>
      </c>
      <c r="B185" s="76" t="s">
        <v>164</v>
      </c>
      <c r="C185" s="76" t="s">
        <v>284</v>
      </c>
      <c r="D185" s="33">
        <v>1000</v>
      </c>
      <c r="E185" s="485">
        <v>32</v>
      </c>
      <c r="F185" s="486">
        <v>3</v>
      </c>
      <c r="G185" s="360">
        <v>35</v>
      </c>
      <c r="H185" s="345">
        <v>2</v>
      </c>
      <c r="I185" s="309">
        <v>0</v>
      </c>
      <c r="J185" s="309">
        <v>0</v>
      </c>
      <c r="K185" s="251">
        <v>32</v>
      </c>
      <c r="L185" s="260">
        <v>3</v>
      </c>
      <c r="M185" s="360">
        <v>40</v>
      </c>
      <c r="N185" s="487">
        <v>4</v>
      </c>
      <c r="O185" s="488">
        <v>35</v>
      </c>
      <c r="P185" s="487">
        <v>3</v>
      </c>
      <c r="Q185" s="489">
        <v>32</v>
      </c>
      <c r="R185" s="490">
        <v>3</v>
      </c>
      <c r="S185" s="360">
        <v>32</v>
      </c>
      <c r="T185" s="345">
        <v>4</v>
      </c>
      <c r="U185" s="251"/>
      <c r="V185" s="260"/>
      <c r="W185" s="160">
        <f>SUM(G185,I185,K185,M185,Q185,S185,U185)</f>
        <v>171</v>
      </c>
      <c r="X185" s="98"/>
      <c r="Y185" s="18"/>
      <c r="Z185" s="282">
        <f>SUM(H185,J185,L185,N185,R185,T185,V185)</f>
        <v>16</v>
      </c>
      <c r="AA185" s="18">
        <v>5</v>
      </c>
    </row>
    <row r="186" spans="1:27" ht="16.5" thickBot="1">
      <c r="A186" s="9"/>
      <c r="B186" s="9"/>
      <c r="C186" s="2"/>
      <c r="D186" s="8"/>
      <c r="E186" s="220"/>
      <c r="F186" s="8"/>
      <c r="G186" s="184"/>
      <c r="H186" s="25"/>
      <c r="I186" s="184"/>
      <c r="J186" s="25"/>
      <c r="K186" s="184"/>
      <c r="L186" s="25"/>
      <c r="M186" s="184"/>
      <c r="N186" s="384"/>
      <c r="O186" s="184"/>
      <c r="P186" s="25"/>
      <c r="Q186" s="184"/>
      <c r="R186" s="25"/>
      <c r="S186" s="184"/>
      <c r="T186" s="25"/>
      <c r="U186" s="184"/>
      <c r="V186" s="25"/>
      <c r="W186" s="4"/>
      <c r="X186" s="8"/>
      <c r="Y186" s="8"/>
      <c r="Z186" s="8"/>
      <c r="AA186" s="8"/>
    </row>
    <row r="187" spans="1:27" ht="16.5" thickBot="1">
      <c r="A187" s="1"/>
      <c r="B187" s="10" t="s">
        <v>30</v>
      </c>
      <c r="C187" s="7"/>
      <c r="D187" s="6"/>
      <c r="E187" s="219"/>
      <c r="F187" s="168"/>
      <c r="G187" s="183"/>
      <c r="H187" s="12"/>
      <c r="I187" s="183"/>
      <c r="J187" s="12"/>
      <c r="K187" s="172" t="s">
        <v>0</v>
      </c>
      <c r="L187" s="12"/>
      <c r="M187" s="183"/>
      <c r="N187" s="383"/>
      <c r="O187" s="183"/>
      <c r="P187" s="12"/>
      <c r="Q187" s="183"/>
      <c r="R187" s="12"/>
      <c r="S187" s="201"/>
      <c r="T187" s="12"/>
      <c r="U187" s="521" t="s">
        <v>1</v>
      </c>
      <c r="V187" s="522"/>
      <c r="W187" s="523"/>
      <c r="X187" s="518" t="s">
        <v>2</v>
      </c>
      <c r="Y187" s="519"/>
      <c r="Z187" s="520"/>
      <c r="AA187" s="14" t="s">
        <v>3</v>
      </c>
    </row>
    <row r="188" spans="1:27" ht="15.75">
      <c r="A188" s="165"/>
      <c r="B188" s="16" t="s">
        <v>4</v>
      </c>
      <c r="C188" s="17" t="s">
        <v>5</v>
      </c>
      <c r="D188" s="17" t="s">
        <v>6</v>
      </c>
      <c r="E188" s="217" t="s">
        <v>7</v>
      </c>
      <c r="F188" s="41" t="s">
        <v>155</v>
      </c>
      <c r="G188" s="97" t="s">
        <v>8</v>
      </c>
      <c r="H188" s="98" t="s">
        <v>155</v>
      </c>
      <c r="I188" s="97" t="s">
        <v>9</v>
      </c>
      <c r="J188" s="98" t="s">
        <v>155</v>
      </c>
      <c r="K188" s="97" t="s">
        <v>10</v>
      </c>
      <c r="L188" s="98" t="s">
        <v>155</v>
      </c>
      <c r="M188" s="97" t="s">
        <v>11</v>
      </c>
      <c r="N188" s="98" t="s">
        <v>155</v>
      </c>
      <c r="O188" s="97" t="s">
        <v>12</v>
      </c>
      <c r="P188" s="98" t="s">
        <v>155</v>
      </c>
      <c r="Q188" s="257" t="s">
        <v>13</v>
      </c>
      <c r="R188" s="250" t="s">
        <v>155</v>
      </c>
      <c r="S188" s="97" t="s">
        <v>14</v>
      </c>
      <c r="T188" s="170" t="s">
        <v>155</v>
      </c>
      <c r="U188" s="263" t="s">
        <v>22</v>
      </c>
      <c r="V188" s="264" t="s">
        <v>155</v>
      </c>
      <c r="W188" s="19" t="s">
        <v>15</v>
      </c>
      <c r="X188" s="34" t="s">
        <v>16</v>
      </c>
      <c r="Y188" s="34" t="s">
        <v>64</v>
      </c>
      <c r="Z188" s="35" t="s">
        <v>17</v>
      </c>
      <c r="AA188" s="20" t="s">
        <v>18</v>
      </c>
    </row>
    <row r="189" spans="1:27" ht="15.75">
      <c r="A189" s="21">
        <v>1</v>
      </c>
      <c r="B189" s="480" t="s">
        <v>376</v>
      </c>
      <c r="C189" s="381" t="s">
        <v>296</v>
      </c>
      <c r="D189" s="353">
        <v>1250</v>
      </c>
      <c r="E189" s="233">
        <v>40</v>
      </c>
      <c r="F189" s="158">
        <v>2</v>
      </c>
      <c r="G189" s="420">
        <v>35</v>
      </c>
      <c r="H189" s="493">
        <v>3</v>
      </c>
      <c r="I189" s="308">
        <v>0</v>
      </c>
      <c r="J189" s="308">
        <v>0</v>
      </c>
      <c r="K189" s="300">
        <v>35</v>
      </c>
      <c r="L189" s="173">
        <v>3</v>
      </c>
      <c r="M189" s="300">
        <v>40</v>
      </c>
      <c r="N189" s="173">
        <v>4</v>
      </c>
      <c r="O189" s="447">
        <v>35</v>
      </c>
      <c r="P189" s="448">
        <v>3</v>
      </c>
      <c r="Q189" s="182">
        <v>35</v>
      </c>
      <c r="R189" s="301">
        <v>6</v>
      </c>
      <c r="S189" s="491">
        <v>35</v>
      </c>
      <c r="T189" s="492">
        <v>4</v>
      </c>
      <c r="U189" s="182"/>
      <c r="V189" s="301"/>
      <c r="W189" s="160">
        <f>SUM(E189,I189,K189,M189,Q189,S189,U189)</f>
        <v>185</v>
      </c>
      <c r="X189" s="285"/>
      <c r="Y189" s="311"/>
      <c r="Z189" s="305">
        <f>SUM(F189,,J189,L189,N189,R189,T189,V189)</f>
        <v>19</v>
      </c>
      <c r="AA189" s="158">
        <v>5</v>
      </c>
    </row>
    <row r="190" spans="1:27" ht="15.75">
      <c r="A190" s="21">
        <v>2</v>
      </c>
      <c r="B190" s="142" t="s">
        <v>21</v>
      </c>
      <c r="C190" s="380" t="s">
        <v>436</v>
      </c>
      <c r="D190" s="99">
        <v>1761</v>
      </c>
      <c r="E190" s="308">
        <v>0</v>
      </c>
      <c r="F190" s="308">
        <v>0</v>
      </c>
      <c r="G190" s="312">
        <v>40</v>
      </c>
      <c r="H190" s="99">
        <v>6</v>
      </c>
      <c r="I190" s="295">
        <v>0</v>
      </c>
      <c r="J190" s="295">
        <v>0</v>
      </c>
      <c r="K190" s="112">
        <v>40</v>
      </c>
      <c r="L190" s="53">
        <v>5</v>
      </c>
      <c r="M190" s="294">
        <v>0</v>
      </c>
      <c r="N190" s="295">
        <v>0</v>
      </c>
      <c r="O190" s="295">
        <v>0</v>
      </c>
      <c r="P190" s="295">
        <v>0</v>
      </c>
      <c r="Q190" s="112">
        <v>40</v>
      </c>
      <c r="R190" s="53">
        <v>6</v>
      </c>
      <c r="S190" s="362">
        <v>40</v>
      </c>
      <c r="T190" s="361">
        <v>7</v>
      </c>
      <c r="U190" s="112"/>
      <c r="V190" s="53"/>
      <c r="W190" s="160">
        <f>SUM(E190,G190,I190,K190,M190,O190,Q190,S190,U190)</f>
        <v>160</v>
      </c>
      <c r="X190" s="53"/>
      <c r="Y190" s="53"/>
      <c r="Z190" s="305">
        <f>SUM(F190,H190,J190,L190,N190,P190,R190,T190,V190)</f>
        <v>24</v>
      </c>
      <c r="AA190" s="99">
        <v>4</v>
      </c>
    </row>
    <row r="191" spans="1:27" ht="15.75">
      <c r="A191" s="21">
        <v>3</v>
      </c>
      <c r="B191" s="481" t="s">
        <v>34</v>
      </c>
      <c r="C191" s="363" t="s">
        <v>618</v>
      </c>
      <c r="D191" s="382">
        <v>1250</v>
      </c>
      <c r="E191" s="308">
        <v>0</v>
      </c>
      <c r="F191" s="308">
        <v>0</v>
      </c>
      <c r="G191" s="308">
        <v>0</v>
      </c>
      <c r="H191" s="308">
        <v>0</v>
      </c>
      <c r="I191" s="160">
        <v>40</v>
      </c>
      <c r="J191" s="308">
        <v>0</v>
      </c>
      <c r="K191" s="308">
        <v>0</v>
      </c>
      <c r="L191" s="308">
        <v>0</v>
      </c>
      <c r="M191" s="335">
        <v>0</v>
      </c>
      <c r="N191" s="308">
        <v>0</v>
      </c>
      <c r="O191" s="186">
        <v>40</v>
      </c>
      <c r="P191" s="386">
        <v>4</v>
      </c>
      <c r="Q191" s="308">
        <v>0</v>
      </c>
      <c r="R191" s="308">
        <v>0</v>
      </c>
      <c r="S191" s="308">
        <v>0</v>
      </c>
      <c r="T191" s="308">
        <v>0</v>
      </c>
      <c r="U191" s="160"/>
      <c r="V191" s="162"/>
      <c r="W191" s="160">
        <f>SUM(E191,G191,I191,K191,M191,O191,Q191,S191,U191)</f>
        <v>80</v>
      </c>
      <c r="X191" s="158"/>
      <c r="Y191" s="158"/>
      <c r="Z191" s="305">
        <f>SUM(F191,H191,J191,L191,N191,P191,R191,T191,V191)</f>
        <v>4</v>
      </c>
      <c r="AA191" s="158">
        <v>2</v>
      </c>
    </row>
    <row r="192" spans="8:27" ht="15.75">
      <c r="H192" s="38" t="s">
        <v>122</v>
      </c>
      <c r="L192" t="s">
        <v>122</v>
      </c>
      <c r="P192" t="s">
        <v>122</v>
      </c>
      <c r="AA192" t="s">
        <v>122</v>
      </c>
    </row>
  </sheetData>
  <sheetProtection/>
  <mergeCells count="17">
    <mergeCell ref="X187:Z187"/>
    <mergeCell ref="U2:W2"/>
    <mergeCell ref="U68:W68"/>
    <mergeCell ref="X68:Z68"/>
    <mergeCell ref="U110:W110"/>
    <mergeCell ref="X110:Z110"/>
    <mergeCell ref="U181:W181"/>
    <mergeCell ref="Y1:AB1"/>
    <mergeCell ref="X181:Z181"/>
    <mergeCell ref="U187:W187"/>
    <mergeCell ref="U157:W157"/>
    <mergeCell ref="X157:Z157"/>
    <mergeCell ref="U175:W175"/>
    <mergeCell ref="X175:Z175"/>
    <mergeCell ref="U139:W139"/>
    <mergeCell ref="X139:Z139"/>
    <mergeCell ref="X2:Z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66" max="255" man="1"/>
    <brk id="137" max="255" man="1"/>
    <brk id="1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selection activeCell="T19" sqref="T19:T20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6.140625" style="0" customWidth="1"/>
    <col min="4" max="4" width="28.8515625" style="0" customWidth="1"/>
    <col min="5" max="5" width="6.7109375" style="0" customWidth="1"/>
    <col min="6" max="7" width="5.421875" style="0" customWidth="1"/>
    <col min="8" max="8" width="4.7109375" style="0" customWidth="1"/>
    <col min="9" max="9" width="2.140625" style="0" customWidth="1"/>
    <col min="10" max="10" width="5.421875" style="0" customWidth="1"/>
    <col min="11" max="11" width="26.421875" style="0" customWidth="1"/>
    <col min="12" max="12" width="6.00390625" style="0" customWidth="1"/>
    <col min="13" max="13" width="28.00390625" style="0" customWidth="1"/>
    <col min="14" max="14" width="8.00390625" style="0" customWidth="1"/>
    <col min="15" max="15" width="4.8515625" style="0" customWidth="1"/>
    <col min="16" max="16" width="5.421875" style="38" customWidth="1"/>
  </cols>
  <sheetData>
    <row r="1" ht="15" customHeight="1">
      <c r="A1" s="30" t="s">
        <v>259</v>
      </c>
    </row>
    <row r="2" ht="15" customHeight="1">
      <c r="A2" s="30" t="s">
        <v>250</v>
      </c>
    </row>
    <row r="3" ht="15" customHeight="1">
      <c r="B3" s="221">
        <v>41412</v>
      </c>
    </row>
    <row r="4" spans="1:10" ht="15" customHeight="1">
      <c r="A4" s="47" t="s">
        <v>137</v>
      </c>
      <c r="J4" s="47" t="s">
        <v>143</v>
      </c>
    </row>
    <row r="6" spans="1:15" ht="15" customHeight="1">
      <c r="A6" s="48" t="s">
        <v>138</v>
      </c>
      <c r="B6" s="49" t="s">
        <v>51</v>
      </c>
      <c r="C6" s="48" t="s">
        <v>68</v>
      </c>
      <c r="D6" s="49" t="s">
        <v>93</v>
      </c>
      <c r="E6" s="50" t="s">
        <v>52</v>
      </c>
      <c r="F6" s="50" t="s">
        <v>53</v>
      </c>
      <c r="G6" s="50" t="s">
        <v>53</v>
      </c>
      <c r="H6" s="50" t="s">
        <v>239</v>
      </c>
      <c r="I6" s="50"/>
      <c r="J6" s="48" t="s">
        <v>138</v>
      </c>
      <c r="K6" s="49" t="s">
        <v>51</v>
      </c>
      <c r="L6" s="48" t="s">
        <v>68</v>
      </c>
      <c r="M6" s="49" t="s">
        <v>93</v>
      </c>
      <c r="N6" s="50" t="s">
        <v>52</v>
      </c>
      <c r="O6" s="50" t="s">
        <v>251</v>
      </c>
    </row>
    <row r="7" spans="1:16" ht="15" customHeight="1">
      <c r="A7" s="31">
        <v>1</v>
      </c>
      <c r="B7" s="121"/>
      <c r="C7" s="113"/>
      <c r="D7" s="121"/>
      <c r="E7" s="267"/>
      <c r="F7" s="267"/>
      <c r="G7" s="267"/>
      <c r="H7" s="267"/>
      <c r="I7" s="33"/>
      <c r="J7" s="31">
        <v>1</v>
      </c>
      <c r="K7" s="32"/>
      <c r="L7" s="31"/>
      <c r="M7" s="32"/>
      <c r="N7" s="33"/>
      <c r="O7" s="33"/>
      <c r="P7" s="38">
        <v>40</v>
      </c>
    </row>
    <row r="8" spans="1:16" ht="15" customHeight="1">
      <c r="A8" s="31">
        <v>2</v>
      </c>
      <c r="B8" s="121"/>
      <c r="C8" s="113"/>
      <c r="D8" s="121"/>
      <c r="E8" s="267"/>
      <c r="F8" s="267"/>
      <c r="G8" s="267"/>
      <c r="H8" s="267"/>
      <c r="I8" s="33"/>
      <c r="J8" s="31">
        <v>2</v>
      </c>
      <c r="K8" s="32"/>
      <c r="L8" s="31"/>
      <c r="M8" s="32"/>
      <c r="N8" s="33"/>
      <c r="O8" s="33"/>
      <c r="P8" s="38">
        <v>35</v>
      </c>
    </row>
    <row r="9" spans="1:16" ht="15" customHeight="1">
      <c r="A9" s="31">
        <v>3</v>
      </c>
      <c r="B9" s="121"/>
      <c r="C9" s="113"/>
      <c r="D9" s="121"/>
      <c r="E9" s="267"/>
      <c r="F9" s="267"/>
      <c r="G9" s="267"/>
      <c r="H9" s="267"/>
      <c r="I9" s="33"/>
      <c r="J9" s="31">
        <v>3</v>
      </c>
      <c r="K9" s="32"/>
      <c r="L9" s="31"/>
      <c r="M9" s="32"/>
      <c r="N9" s="33"/>
      <c r="O9" s="33"/>
      <c r="P9" s="38">
        <v>32</v>
      </c>
    </row>
    <row r="10" spans="1:16" ht="15" customHeight="1">
      <c r="A10" s="31">
        <v>4</v>
      </c>
      <c r="B10" s="121"/>
      <c r="C10" s="113"/>
      <c r="D10" s="121"/>
      <c r="E10" s="267"/>
      <c r="F10" s="267"/>
      <c r="G10" s="267"/>
      <c r="H10" s="267"/>
      <c r="I10" s="33"/>
      <c r="J10" s="31">
        <v>4</v>
      </c>
      <c r="K10" s="32"/>
      <c r="L10" s="31"/>
      <c r="M10" s="32"/>
      <c r="N10" s="33"/>
      <c r="O10" s="33"/>
      <c r="P10" s="38">
        <v>30</v>
      </c>
    </row>
    <row r="11" spans="1:16" ht="15" customHeight="1">
      <c r="A11" s="31">
        <v>5</v>
      </c>
      <c r="B11" s="121"/>
      <c r="C11" s="113"/>
      <c r="D11" s="121"/>
      <c r="E11" s="267"/>
      <c r="F11" s="267"/>
      <c r="G11" s="267"/>
      <c r="H11" s="267"/>
      <c r="I11" s="33"/>
      <c r="J11" s="31">
        <v>5</v>
      </c>
      <c r="K11" s="32"/>
      <c r="L11" s="31"/>
      <c r="M11" s="32"/>
      <c r="N11" s="33"/>
      <c r="O11" s="33"/>
      <c r="P11" s="38">
        <v>29</v>
      </c>
    </row>
    <row r="12" spans="1:16" ht="15" customHeight="1">
      <c r="A12" s="31">
        <v>6</v>
      </c>
      <c r="B12" s="121"/>
      <c r="C12" s="113"/>
      <c r="D12" s="121"/>
      <c r="E12" s="267"/>
      <c r="F12" s="267"/>
      <c r="G12" s="267"/>
      <c r="H12" s="267"/>
      <c r="I12" s="33"/>
      <c r="J12" s="31">
        <v>6</v>
      </c>
      <c r="K12" s="32"/>
      <c r="L12" s="31"/>
      <c r="M12" s="32"/>
      <c r="N12" s="33"/>
      <c r="O12" s="33"/>
      <c r="P12" s="38">
        <v>28</v>
      </c>
    </row>
    <row r="13" spans="1:16" ht="15" customHeight="1">
      <c r="A13" s="31">
        <v>7</v>
      </c>
      <c r="B13" s="121"/>
      <c r="C13" s="113"/>
      <c r="D13" s="121"/>
      <c r="E13" s="267"/>
      <c r="F13" s="267"/>
      <c r="G13" s="267"/>
      <c r="H13" s="267"/>
      <c r="I13" s="33"/>
      <c r="J13" s="31">
        <v>7</v>
      </c>
      <c r="K13" s="32"/>
      <c r="L13" s="31"/>
      <c r="M13" s="32"/>
      <c r="N13" s="33"/>
      <c r="O13" s="33"/>
      <c r="P13" s="38">
        <v>27</v>
      </c>
    </row>
    <row r="14" spans="1:16" ht="15" customHeight="1">
      <c r="A14" s="31">
        <v>8</v>
      </c>
      <c r="B14" s="121"/>
      <c r="C14" s="113"/>
      <c r="D14" s="121"/>
      <c r="E14" s="267"/>
      <c r="F14" s="267"/>
      <c r="G14" s="267"/>
      <c r="H14" s="267"/>
      <c r="I14" s="33"/>
      <c r="J14" s="31">
        <v>8</v>
      </c>
      <c r="K14" s="32"/>
      <c r="L14" s="31"/>
      <c r="M14" s="32"/>
      <c r="N14" s="33"/>
      <c r="O14" s="33"/>
      <c r="P14" s="38">
        <v>26</v>
      </c>
    </row>
    <row r="15" spans="1:9" ht="15" customHeight="1">
      <c r="A15" s="31">
        <v>9</v>
      </c>
      <c r="B15" s="121"/>
      <c r="C15" s="113"/>
      <c r="D15" s="121"/>
      <c r="E15" s="267"/>
      <c r="F15" s="267"/>
      <c r="G15" s="267"/>
      <c r="H15" s="267"/>
      <c r="I15" s="46"/>
    </row>
    <row r="16" spans="1:10" ht="15" customHeight="1">
      <c r="A16" s="31">
        <v>10</v>
      </c>
      <c r="B16" s="121"/>
      <c r="C16" s="113"/>
      <c r="D16" s="121"/>
      <c r="E16" s="267"/>
      <c r="F16" s="267"/>
      <c r="G16" s="267"/>
      <c r="H16" s="267"/>
      <c r="I16" s="46"/>
      <c r="J16" s="47" t="s">
        <v>144</v>
      </c>
    </row>
    <row r="17" spans="1:9" ht="15" customHeight="1">
      <c r="A17" s="31">
        <v>11</v>
      </c>
      <c r="B17" s="121"/>
      <c r="C17" s="113"/>
      <c r="D17" s="121"/>
      <c r="E17" s="267"/>
      <c r="F17" s="267"/>
      <c r="G17" s="267"/>
      <c r="H17" s="267"/>
      <c r="I17" s="46"/>
    </row>
    <row r="18" spans="1:15" ht="15" customHeight="1">
      <c r="A18" s="31">
        <v>12</v>
      </c>
      <c r="B18" s="121"/>
      <c r="C18" s="113"/>
      <c r="D18" s="121"/>
      <c r="E18" s="267"/>
      <c r="F18" s="267"/>
      <c r="G18" s="267"/>
      <c r="H18" s="267"/>
      <c r="I18" s="33"/>
      <c r="J18" s="48" t="s">
        <v>138</v>
      </c>
      <c r="K18" s="49" t="s">
        <v>51</v>
      </c>
      <c r="L18" s="48" t="s">
        <v>68</v>
      </c>
      <c r="M18" s="49" t="s">
        <v>93</v>
      </c>
      <c r="N18" s="50" t="s">
        <v>52</v>
      </c>
      <c r="O18" s="50" t="s">
        <v>251</v>
      </c>
    </row>
    <row r="19" spans="1:16" ht="15" customHeight="1">
      <c r="A19" s="31">
        <v>13</v>
      </c>
      <c r="B19" s="121"/>
      <c r="C19" s="113"/>
      <c r="D19" s="121"/>
      <c r="E19" s="267"/>
      <c r="F19" s="267"/>
      <c r="G19" s="267"/>
      <c r="H19" s="267"/>
      <c r="I19" s="33"/>
      <c r="J19" s="31">
        <v>1</v>
      </c>
      <c r="K19" s="32"/>
      <c r="L19" s="31"/>
      <c r="M19" s="32"/>
      <c r="N19" s="33"/>
      <c r="O19" s="33"/>
      <c r="P19" s="38">
        <v>40</v>
      </c>
    </row>
    <row r="20" spans="1:16" ht="15" customHeight="1">
      <c r="A20" s="31">
        <v>14</v>
      </c>
      <c r="B20" s="121"/>
      <c r="C20" s="113"/>
      <c r="D20" s="121"/>
      <c r="E20" s="267"/>
      <c r="F20" s="267"/>
      <c r="G20" s="267"/>
      <c r="H20" s="267"/>
      <c r="I20" s="33"/>
      <c r="J20" s="31">
        <v>2</v>
      </c>
      <c r="K20" s="32"/>
      <c r="L20" s="31"/>
      <c r="M20" s="32"/>
      <c r="N20" s="33"/>
      <c r="O20" s="33"/>
      <c r="P20" s="38">
        <v>35</v>
      </c>
    </row>
    <row r="21" spans="1:16" ht="15" customHeight="1">
      <c r="A21" s="31">
        <v>15</v>
      </c>
      <c r="B21" s="121"/>
      <c r="C21" s="113"/>
      <c r="D21" s="121"/>
      <c r="E21" s="267"/>
      <c r="F21" s="267"/>
      <c r="G21" s="267"/>
      <c r="H21" s="267"/>
      <c r="I21" s="33"/>
      <c r="J21" s="31">
        <v>3</v>
      </c>
      <c r="K21" s="32"/>
      <c r="L21" s="31"/>
      <c r="M21" s="32"/>
      <c r="N21" s="33"/>
      <c r="O21" s="33"/>
      <c r="P21" s="38">
        <v>32</v>
      </c>
    </row>
    <row r="22" spans="1:16" ht="15" customHeight="1">
      <c r="A22" s="31">
        <v>16</v>
      </c>
      <c r="B22" s="121"/>
      <c r="C22" s="113"/>
      <c r="D22" s="121"/>
      <c r="E22" s="267"/>
      <c r="F22" s="267"/>
      <c r="G22" s="267"/>
      <c r="H22" s="267"/>
      <c r="I22" s="33"/>
      <c r="J22" s="127">
        <v>4</v>
      </c>
      <c r="K22" s="32"/>
      <c r="L22" s="31"/>
      <c r="M22" s="32"/>
      <c r="N22" s="33"/>
      <c r="O22" s="33"/>
      <c r="P22" s="38">
        <v>30</v>
      </c>
    </row>
    <row r="23" spans="1:10" ht="15" customHeight="1">
      <c r="A23" s="31">
        <v>17</v>
      </c>
      <c r="B23" s="121"/>
      <c r="C23" s="113"/>
      <c r="D23" s="121"/>
      <c r="E23" s="267"/>
      <c r="F23" s="267"/>
      <c r="G23" s="267"/>
      <c r="H23" s="267"/>
      <c r="I23" s="93"/>
      <c r="J23" s="44"/>
    </row>
    <row r="24" spans="1:10" ht="15" customHeight="1">
      <c r="A24" s="31">
        <v>18</v>
      </c>
      <c r="B24" s="121"/>
      <c r="C24" s="113"/>
      <c r="D24" s="121"/>
      <c r="E24" s="267"/>
      <c r="F24" s="267"/>
      <c r="G24" s="267"/>
      <c r="H24" s="267"/>
      <c r="I24" s="46"/>
      <c r="J24" s="47" t="s">
        <v>145</v>
      </c>
    </row>
    <row r="25" spans="1:9" ht="15" customHeight="1">
      <c r="A25" s="31">
        <v>19</v>
      </c>
      <c r="B25" s="121"/>
      <c r="C25" s="113"/>
      <c r="D25" s="121"/>
      <c r="E25" s="267"/>
      <c r="F25" s="267"/>
      <c r="G25" s="267"/>
      <c r="H25" s="267"/>
      <c r="I25" s="46"/>
    </row>
    <row r="26" spans="1:15" ht="15" customHeight="1">
      <c r="A26" s="31">
        <v>20</v>
      </c>
      <c r="B26" s="121"/>
      <c r="C26" s="113"/>
      <c r="D26" s="121"/>
      <c r="E26" s="267"/>
      <c r="F26" s="267"/>
      <c r="G26" s="267"/>
      <c r="H26" s="267"/>
      <c r="I26" s="46"/>
      <c r="J26" s="48" t="s">
        <v>138</v>
      </c>
      <c r="K26" s="49" t="s">
        <v>51</v>
      </c>
      <c r="L26" s="48" t="s">
        <v>68</v>
      </c>
      <c r="M26" s="49" t="s">
        <v>93</v>
      </c>
      <c r="N26" s="50" t="s">
        <v>52</v>
      </c>
      <c r="O26" s="50" t="s">
        <v>251</v>
      </c>
    </row>
    <row r="27" spans="1:16" ht="15" customHeight="1">
      <c r="A27" s="31">
        <v>21</v>
      </c>
      <c r="B27" s="121"/>
      <c r="C27" s="113"/>
      <c r="D27" s="121"/>
      <c r="E27" s="267"/>
      <c r="F27" s="267"/>
      <c r="G27" s="267"/>
      <c r="H27" s="267"/>
      <c r="I27" s="33"/>
      <c r="J27" s="31">
        <v>1</v>
      </c>
      <c r="K27" s="32"/>
      <c r="L27" s="31"/>
      <c r="M27" s="32"/>
      <c r="N27" s="33"/>
      <c r="O27" s="33"/>
      <c r="P27" s="38">
        <v>40</v>
      </c>
    </row>
    <row r="28" spans="1:16" ht="15" customHeight="1">
      <c r="A28" s="31">
        <v>22</v>
      </c>
      <c r="B28" s="121"/>
      <c r="C28" s="113"/>
      <c r="D28" s="121"/>
      <c r="E28" s="267"/>
      <c r="F28" s="267"/>
      <c r="G28" s="267"/>
      <c r="H28" s="267"/>
      <c r="I28" s="33"/>
      <c r="J28" s="31">
        <v>2</v>
      </c>
      <c r="K28" s="32"/>
      <c r="L28" s="31"/>
      <c r="M28" s="32"/>
      <c r="N28" s="33"/>
      <c r="O28" s="33"/>
      <c r="P28" s="38">
        <v>35</v>
      </c>
    </row>
    <row r="29" spans="1:16" ht="15" customHeight="1">
      <c r="A29" s="31">
        <v>23</v>
      </c>
      <c r="B29" s="121"/>
      <c r="C29" s="113"/>
      <c r="D29" s="121"/>
      <c r="E29" s="267"/>
      <c r="F29" s="267"/>
      <c r="G29" s="267"/>
      <c r="H29" s="267"/>
      <c r="I29" s="33"/>
      <c r="J29" s="31">
        <v>3</v>
      </c>
      <c r="K29" s="32"/>
      <c r="L29" s="31"/>
      <c r="M29" s="32"/>
      <c r="N29" s="33"/>
      <c r="O29" s="33"/>
      <c r="P29" s="38">
        <v>32</v>
      </c>
    </row>
    <row r="30" spans="1:16" ht="15" customHeight="1">
      <c r="A30" s="31">
        <v>24</v>
      </c>
      <c r="B30" s="121"/>
      <c r="C30" s="113"/>
      <c r="D30" s="121"/>
      <c r="E30" s="267"/>
      <c r="F30" s="267"/>
      <c r="G30" s="267"/>
      <c r="H30" s="267"/>
      <c r="I30" s="33"/>
      <c r="J30" s="31">
        <v>4</v>
      </c>
      <c r="K30" s="32"/>
      <c r="L30" s="31"/>
      <c r="M30" s="32"/>
      <c r="N30" s="33"/>
      <c r="O30" s="33"/>
      <c r="P30" s="38">
        <v>30</v>
      </c>
    </row>
    <row r="31" spans="1:16" ht="15" customHeight="1">
      <c r="A31" s="31">
        <v>25</v>
      </c>
      <c r="B31" s="121"/>
      <c r="C31" s="113"/>
      <c r="D31" s="121"/>
      <c r="E31" s="267"/>
      <c r="F31" s="267"/>
      <c r="G31" s="267"/>
      <c r="H31" s="267"/>
      <c r="I31" s="33"/>
      <c r="J31" s="31">
        <v>5</v>
      </c>
      <c r="K31" s="32"/>
      <c r="L31" s="31"/>
      <c r="M31" s="32"/>
      <c r="N31" s="33"/>
      <c r="O31" s="33"/>
      <c r="P31" s="38">
        <v>29</v>
      </c>
    </row>
    <row r="32" spans="1:9" ht="15" customHeight="1">
      <c r="A32" s="31">
        <v>26</v>
      </c>
      <c r="B32" s="121"/>
      <c r="C32" s="113"/>
      <c r="D32" s="121"/>
      <c r="E32" s="267"/>
      <c r="F32" s="267"/>
      <c r="G32" s="267"/>
      <c r="H32" s="267"/>
      <c r="I32" s="33"/>
    </row>
    <row r="33" spans="1:10" ht="15" customHeight="1">
      <c r="A33" s="31">
        <v>27</v>
      </c>
      <c r="B33" s="121"/>
      <c r="C33" s="113"/>
      <c r="D33" s="121"/>
      <c r="E33" s="267"/>
      <c r="F33" s="267"/>
      <c r="G33" s="267"/>
      <c r="H33" s="267"/>
      <c r="I33" s="46"/>
      <c r="J33" s="47" t="s">
        <v>146</v>
      </c>
    </row>
    <row r="34" spans="1:9" ht="15" customHeight="1">
      <c r="A34" s="31">
        <v>28</v>
      </c>
      <c r="B34" s="121"/>
      <c r="C34" s="113"/>
      <c r="D34" s="121"/>
      <c r="E34" s="267"/>
      <c r="F34" s="267"/>
      <c r="G34" s="267"/>
      <c r="H34" s="267"/>
      <c r="I34" s="46"/>
    </row>
    <row r="35" spans="1:15" ht="15" customHeight="1">
      <c r="A35" s="31">
        <v>29</v>
      </c>
      <c r="B35" s="121"/>
      <c r="C35" s="113"/>
      <c r="D35" s="121"/>
      <c r="E35" s="267"/>
      <c r="F35" s="267"/>
      <c r="G35" s="267"/>
      <c r="H35" s="267"/>
      <c r="I35" s="46"/>
      <c r="J35" s="48" t="s">
        <v>138</v>
      </c>
      <c r="K35" s="49" t="s">
        <v>51</v>
      </c>
      <c r="L35" s="48" t="s">
        <v>68</v>
      </c>
      <c r="M35" s="49" t="s">
        <v>93</v>
      </c>
      <c r="N35" s="50" t="s">
        <v>52</v>
      </c>
      <c r="O35" s="50" t="s">
        <v>251</v>
      </c>
    </row>
    <row r="36" spans="1:16" ht="15" customHeight="1">
      <c r="A36" s="31">
        <v>30</v>
      </c>
      <c r="B36" s="121"/>
      <c r="C36" s="113"/>
      <c r="D36" s="121"/>
      <c r="E36" s="267"/>
      <c r="F36" s="267"/>
      <c r="G36" s="267"/>
      <c r="H36" s="267"/>
      <c r="I36" s="33"/>
      <c r="J36" s="31">
        <v>1</v>
      </c>
      <c r="K36" s="32"/>
      <c r="L36" s="31"/>
      <c r="M36" s="32"/>
      <c r="N36" s="33"/>
      <c r="O36" s="33"/>
      <c r="P36" s="38">
        <v>40</v>
      </c>
    </row>
    <row r="37" spans="1:16" ht="15" customHeight="1">
      <c r="A37" s="31">
        <v>31</v>
      </c>
      <c r="B37" s="121"/>
      <c r="C37" s="113"/>
      <c r="D37" s="121"/>
      <c r="E37" s="267"/>
      <c r="F37" s="267"/>
      <c r="G37" s="267"/>
      <c r="H37" s="267"/>
      <c r="I37" s="33"/>
      <c r="J37" s="31">
        <v>2</v>
      </c>
      <c r="K37" s="32"/>
      <c r="L37" s="31"/>
      <c r="M37" s="32"/>
      <c r="N37" s="33"/>
      <c r="O37" s="33"/>
      <c r="P37" s="38">
        <v>35</v>
      </c>
    </row>
    <row r="38" spans="1:16" ht="15" customHeight="1">
      <c r="A38" s="31">
        <v>32</v>
      </c>
      <c r="B38" s="121"/>
      <c r="C38" s="113"/>
      <c r="D38" s="121"/>
      <c r="E38" s="267"/>
      <c r="F38" s="267"/>
      <c r="G38" s="267"/>
      <c r="H38" s="267"/>
      <c r="I38" s="33"/>
      <c r="J38" s="31">
        <v>3</v>
      </c>
      <c r="K38" s="32"/>
      <c r="L38" s="31"/>
      <c r="M38" s="32"/>
      <c r="N38" s="33"/>
      <c r="O38" s="33"/>
      <c r="P38" s="38">
        <v>32</v>
      </c>
    </row>
    <row r="39" spans="1:9" ht="15" customHeight="1">
      <c r="A39" s="31">
        <v>33</v>
      </c>
      <c r="B39" s="121"/>
      <c r="C39" s="113"/>
      <c r="D39" s="121"/>
      <c r="E39" s="267"/>
      <c r="F39" s="267"/>
      <c r="G39" s="267"/>
      <c r="H39" s="267"/>
      <c r="I39" s="33"/>
    </row>
    <row r="40" spans="1:10" ht="15" customHeight="1">
      <c r="A40" s="31">
        <v>34</v>
      </c>
      <c r="B40" s="121"/>
      <c r="C40" s="113"/>
      <c r="D40" s="121"/>
      <c r="E40" s="267"/>
      <c r="F40" s="267"/>
      <c r="G40" s="267"/>
      <c r="H40" s="267"/>
      <c r="I40" s="46"/>
      <c r="J40" s="47" t="s">
        <v>147</v>
      </c>
    </row>
    <row r="41" spans="1:9" ht="15" customHeight="1">
      <c r="A41" s="31">
        <v>35</v>
      </c>
      <c r="B41" s="121"/>
      <c r="C41" s="113"/>
      <c r="D41" s="121"/>
      <c r="E41" s="267"/>
      <c r="F41" s="267"/>
      <c r="G41" s="267"/>
      <c r="H41" s="267"/>
      <c r="I41" s="46"/>
    </row>
    <row r="42" spans="1:15" ht="15" customHeight="1">
      <c r="A42" s="31">
        <v>36</v>
      </c>
      <c r="B42" s="121"/>
      <c r="C42" s="113"/>
      <c r="D42" s="121"/>
      <c r="E42" s="267"/>
      <c r="F42" s="267"/>
      <c r="G42" s="267"/>
      <c r="H42" s="267"/>
      <c r="I42" s="46"/>
      <c r="J42" s="48" t="s">
        <v>138</v>
      </c>
      <c r="K42" s="49" t="s">
        <v>51</v>
      </c>
      <c r="L42" s="48" t="s">
        <v>68</v>
      </c>
      <c r="M42" s="49" t="s">
        <v>93</v>
      </c>
      <c r="N42" s="50" t="s">
        <v>52</v>
      </c>
      <c r="O42" s="50" t="s">
        <v>251</v>
      </c>
    </row>
    <row r="43" spans="1:16" ht="15" customHeight="1">
      <c r="A43" s="31">
        <v>37</v>
      </c>
      <c r="B43" s="121"/>
      <c r="C43" s="113"/>
      <c r="D43" s="121"/>
      <c r="E43" s="267"/>
      <c r="F43" s="267"/>
      <c r="G43" s="267"/>
      <c r="H43" s="267"/>
      <c r="I43" s="33"/>
      <c r="J43" s="31">
        <v>1</v>
      </c>
      <c r="K43" s="32"/>
      <c r="L43" s="31"/>
      <c r="M43" s="32"/>
      <c r="N43" s="33"/>
      <c r="O43" s="33"/>
      <c r="P43" s="38">
        <v>40</v>
      </c>
    </row>
    <row r="44" spans="1:16" ht="15" customHeight="1">
      <c r="A44" s="31">
        <v>38</v>
      </c>
      <c r="B44" s="121"/>
      <c r="C44" s="113"/>
      <c r="D44" s="121"/>
      <c r="E44" s="267"/>
      <c r="F44" s="267"/>
      <c r="G44" s="267"/>
      <c r="H44" s="267"/>
      <c r="I44" s="33"/>
      <c r="J44" s="31">
        <v>2</v>
      </c>
      <c r="K44" s="32"/>
      <c r="L44" s="31"/>
      <c r="M44" s="32"/>
      <c r="N44" s="33"/>
      <c r="O44" s="33"/>
      <c r="P44" s="38">
        <v>35</v>
      </c>
    </row>
    <row r="45" spans="1:16" ht="15" customHeight="1">
      <c r="A45" s="31">
        <v>39</v>
      </c>
      <c r="B45" s="121"/>
      <c r="C45" s="113"/>
      <c r="D45" s="121"/>
      <c r="E45" s="267"/>
      <c r="F45" s="267"/>
      <c r="G45" s="267"/>
      <c r="H45" s="267"/>
      <c r="I45" s="33"/>
      <c r="J45" s="31">
        <v>3</v>
      </c>
      <c r="K45" s="32"/>
      <c r="L45" s="31"/>
      <c r="M45" s="32"/>
      <c r="N45" s="33"/>
      <c r="O45" s="33"/>
      <c r="P45" s="38">
        <v>32</v>
      </c>
    </row>
    <row r="46" spans="1:16" ht="15" customHeight="1">
      <c r="A46" s="31">
        <v>40</v>
      </c>
      <c r="B46" s="121"/>
      <c r="C46" s="113"/>
      <c r="D46" s="121"/>
      <c r="E46" s="267"/>
      <c r="F46" s="267"/>
      <c r="G46" s="267"/>
      <c r="H46" s="267"/>
      <c r="I46" s="33"/>
      <c r="J46" s="31">
        <v>4</v>
      </c>
      <c r="K46" s="32"/>
      <c r="L46" s="31"/>
      <c r="M46" s="32"/>
      <c r="N46" s="33"/>
      <c r="O46" s="33"/>
      <c r="P46" s="38">
        <v>30</v>
      </c>
    </row>
    <row r="47" spans="1:16" ht="15" customHeight="1">
      <c r="A47" s="31">
        <v>41</v>
      </c>
      <c r="B47" s="121"/>
      <c r="C47" s="113"/>
      <c r="D47" s="121"/>
      <c r="E47" s="267"/>
      <c r="F47" s="267"/>
      <c r="G47" s="267"/>
      <c r="H47" s="267"/>
      <c r="I47" s="33"/>
      <c r="J47" s="31">
        <v>5</v>
      </c>
      <c r="K47" s="32"/>
      <c r="L47" s="31"/>
      <c r="M47" s="32"/>
      <c r="N47" s="33"/>
      <c r="O47" s="33"/>
      <c r="P47" s="38">
        <v>29</v>
      </c>
    </row>
    <row r="48" spans="1:16" ht="15" customHeight="1">
      <c r="A48" s="31">
        <v>42</v>
      </c>
      <c r="B48" s="121"/>
      <c r="C48" s="113"/>
      <c r="D48" s="121"/>
      <c r="E48" s="267"/>
      <c r="F48" s="267"/>
      <c r="G48" s="267"/>
      <c r="H48" s="267"/>
      <c r="I48" s="33"/>
      <c r="J48" s="31">
        <v>6</v>
      </c>
      <c r="K48" s="32"/>
      <c r="L48" s="31"/>
      <c r="M48" s="32"/>
      <c r="N48" s="33"/>
      <c r="O48" s="33"/>
      <c r="P48" s="38">
        <v>28</v>
      </c>
    </row>
    <row r="49" spans="1:16" ht="15" customHeight="1">
      <c r="A49" s="31">
        <v>43</v>
      </c>
      <c r="B49" s="121"/>
      <c r="C49" s="113"/>
      <c r="D49" s="121"/>
      <c r="E49" s="267"/>
      <c r="F49" s="267"/>
      <c r="G49" s="267"/>
      <c r="H49" s="267"/>
      <c r="I49" s="33"/>
      <c r="J49" s="31">
        <v>7</v>
      </c>
      <c r="K49" s="32"/>
      <c r="L49" s="31"/>
      <c r="M49" s="32"/>
      <c r="N49" s="33"/>
      <c r="O49" s="33"/>
      <c r="P49" s="38">
        <v>27</v>
      </c>
    </row>
    <row r="50" spans="1:16" ht="15" customHeight="1">
      <c r="A50" s="31">
        <v>44</v>
      </c>
      <c r="B50" s="121"/>
      <c r="C50" s="113"/>
      <c r="D50" s="121"/>
      <c r="E50" s="267"/>
      <c r="F50" s="267"/>
      <c r="G50" s="267"/>
      <c r="H50" s="267"/>
      <c r="I50" s="33"/>
      <c r="J50" s="31">
        <v>8</v>
      </c>
      <c r="K50" s="32"/>
      <c r="L50" s="31"/>
      <c r="M50" s="32"/>
      <c r="N50" s="33"/>
      <c r="O50" s="33"/>
      <c r="P50" s="38">
        <v>26</v>
      </c>
    </row>
    <row r="51" spans="1:16" ht="15" customHeight="1">
      <c r="A51" s="31">
        <v>45</v>
      </c>
      <c r="B51" s="121"/>
      <c r="C51" s="113"/>
      <c r="D51" s="121"/>
      <c r="E51" s="267"/>
      <c r="F51" s="267"/>
      <c r="G51" s="267"/>
      <c r="H51" s="267"/>
      <c r="I51" s="33"/>
      <c r="J51" s="31">
        <v>9</v>
      </c>
      <c r="K51" s="32"/>
      <c r="L51" s="31"/>
      <c r="M51" s="32"/>
      <c r="N51" s="33"/>
      <c r="O51" s="33"/>
      <c r="P51" s="38">
        <v>25</v>
      </c>
    </row>
    <row r="52" spans="1:16" ht="15" customHeight="1">
      <c r="A52" s="31" t="s">
        <v>94</v>
      </c>
      <c r="B52" s="121"/>
      <c r="C52" s="113"/>
      <c r="D52" s="121"/>
      <c r="E52" s="267"/>
      <c r="F52" s="267"/>
      <c r="G52" s="267"/>
      <c r="H52" s="267"/>
      <c r="I52" s="33"/>
      <c r="J52" s="31">
        <v>10</v>
      </c>
      <c r="K52" s="32"/>
      <c r="L52" s="31"/>
      <c r="M52" s="32"/>
      <c r="N52" s="33"/>
      <c r="O52" s="33"/>
      <c r="P52" s="38">
        <v>24</v>
      </c>
    </row>
    <row r="53" spans="1:16" ht="15" customHeight="1">
      <c r="A53" s="31">
        <v>47</v>
      </c>
      <c r="B53" s="121"/>
      <c r="C53" s="113"/>
      <c r="D53" s="121"/>
      <c r="E53" s="267"/>
      <c r="F53" s="267"/>
      <c r="G53" s="267"/>
      <c r="H53" s="267"/>
      <c r="I53" s="33"/>
      <c r="J53" s="31">
        <v>11</v>
      </c>
      <c r="K53" s="32"/>
      <c r="L53" s="31"/>
      <c r="M53" s="32"/>
      <c r="N53" s="33"/>
      <c r="O53" s="33"/>
      <c r="P53" s="38">
        <v>23</v>
      </c>
    </row>
    <row r="54" spans="1:16" ht="15" customHeight="1">
      <c r="A54" s="31">
        <v>48</v>
      </c>
      <c r="B54" s="121"/>
      <c r="C54" s="113"/>
      <c r="D54" s="121"/>
      <c r="E54" s="267"/>
      <c r="F54" s="267"/>
      <c r="G54" s="267"/>
      <c r="H54" s="267"/>
      <c r="I54" s="33"/>
      <c r="J54" s="31">
        <v>12</v>
      </c>
      <c r="K54" s="32"/>
      <c r="L54" s="31"/>
      <c r="M54" s="32"/>
      <c r="N54" s="33"/>
      <c r="O54" s="33"/>
      <c r="P54" s="38">
        <v>22</v>
      </c>
    </row>
    <row r="55" spans="1:16" ht="15" customHeight="1">
      <c r="A55" s="31">
        <v>49</v>
      </c>
      <c r="B55" s="121"/>
      <c r="C55" s="113"/>
      <c r="D55" s="121"/>
      <c r="E55" s="267"/>
      <c r="F55" s="267"/>
      <c r="G55" s="267"/>
      <c r="H55" s="267"/>
      <c r="I55" s="33"/>
      <c r="J55" s="31">
        <v>13</v>
      </c>
      <c r="K55" s="32"/>
      <c r="L55" s="31"/>
      <c r="M55" s="32"/>
      <c r="N55" s="33"/>
      <c r="O55" s="33"/>
      <c r="P55" s="38">
        <v>21</v>
      </c>
    </row>
    <row r="56" spans="1:16" ht="15" customHeight="1">
      <c r="A56" s="31">
        <v>50</v>
      </c>
      <c r="B56" s="121"/>
      <c r="C56" s="113"/>
      <c r="D56" s="121"/>
      <c r="E56" s="267"/>
      <c r="F56" s="267"/>
      <c r="G56" s="267"/>
      <c r="H56" s="267"/>
      <c r="I56" s="33"/>
      <c r="J56" s="31">
        <v>14</v>
      </c>
      <c r="K56" s="32"/>
      <c r="L56" s="31"/>
      <c r="M56" s="32"/>
      <c r="N56" s="33"/>
      <c r="O56" s="33"/>
      <c r="P56" s="38">
        <v>20</v>
      </c>
    </row>
    <row r="57" spans="1:16" ht="15" customHeight="1">
      <c r="A57" s="31">
        <v>51</v>
      </c>
      <c r="B57" s="121"/>
      <c r="C57" s="113"/>
      <c r="D57" s="121"/>
      <c r="E57" s="267"/>
      <c r="F57" s="267"/>
      <c r="G57" s="267"/>
      <c r="H57" s="267"/>
      <c r="I57" s="33"/>
      <c r="J57" s="31">
        <v>15</v>
      </c>
      <c r="K57" s="32"/>
      <c r="L57" s="31"/>
      <c r="M57" s="32"/>
      <c r="N57" s="33"/>
      <c r="O57" s="33"/>
      <c r="P57" s="38">
        <v>19</v>
      </c>
    </row>
    <row r="58" spans="1:16" ht="15" customHeight="1">
      <c r="A58" s="31">
        <v>52</v>
      </c>
      <c r="B58" s="121"/>
      <c r="C58" s="113"/>
      <c r="D58" s="121"/>
      <c r="E58" s="267"/>
      <c r="F58" s="267"/>
      <c r="G58" s="267"/>
      <c r="H58" s="267"/>
      <c r="I58" s="33"/>
      <c r="J58" s="31">
        <v>16</v>
      </c>
      <c r="K58" s="32"/>
      <c r="L58" s="31"/>
      <c r="M58" s="32"/>
      <c r="N58" s="33"/>
      <c r="O58" s="33"/>
      <c r="P58" s="38">
        <v>18</v>
      </c>
    </row>
    <row r="59" spans="1:16" ht="15" customHeight="1">
      <c r="A59" s="31">
        <v>53</v>
      </c>
      <c r="B59" s="121"/>
      <c r="C59" s="113"/>
      <c r="D59" s="121"/>
      <c r="E59" s="267"/>
      <c r="F59" s="267"/>
      <c r="G59" s="267"/>
      <c r="H59" s="267"/>
      <c r="I59" s="33"/>
      <c r="J59" s="31">
        <v>17</v>
      </c>
      <c r="K59" s="32"/>
      <c r="L59" s="31"/>
      <c r="M59" s="32"/>
      <c r="N59" s="33"/>
      <c r="O59" s="33"/>
      <c r="P59" s="38">
        <v>17</v>
      </c>
    </row>
    <row r="60" spans="1:16" ht="15" customHeight="1">
      <c r="A60" s="31">
        <v>54</v>
      </c>
      <c r="B60" s="121"/>
      <c r="C60" s="113"/>
      <c r="D60" s="121"/>
      <c r="E60" s="267"/>
      <c r="F60" s="267"/>
      <c r="G60" s="267"/>
      <c r="H60" s="267"/>
      <c r="I60" s="33"/>
      <c r="J60" s="31">
        <v>18</v>
      </c>
      <c r="K60" s="32"/>
      <c r="L60" s="31"/>
      <c r="M60" s="32"/>
      <c r="N60" s="33"/>
      <c r="O60" s="33"/>
      <c r="P60" s="38">
        <v>16</v>
      </c>
    </row>
    <row r="61" spans="1:16" ht="15" customHeight="1">
      <c r="A61" s="31" t="s">
        <v>94</v>
      </c>
      <c r="B61" s="121"/>
      <c r="C61" s="113"/>
      <c r="D61" s="121"/>
      <c r="E61" s="267"/>
      <c r="F61" s="267"/>
      <c r="G61" s="267"/>
      <c r="H61" s="267"/>
      <c r="I61" s="33"/>
      <c r="J61" s="31">
        <v>19</v>
      </c>
      <c r="K61" s="32"/>
      <c r="L61" s="31"/>
      <c r="M61" s="32"/>
      <c r="N61" s="33"/>
      <c r="O61" s="33"/>
      <c r="P61" s="38">
        <v>15</v>
      </c>
    </row>
    <row r="62" spans="1:16" ht="15" customHeight="1">
      <c r="A62" s="31" t="s">
        <v>94</v>
      </c>
      <c r="B62" s="121"/>
      <c r="C62" s="113"/>
      <c r="D62" s="121"/>
      <c r="E62" s="267"/>
      <c r="F62" s="267"/>
      <c r="G62" s="267"/>
      <c r="H62" s="267"/>
      <c r="I62" s="33"/>
      <c r="J62" s="31">
        <v>20</v>
      </c>
      <c r="K62" s="32"/>
      <c r="L62" s="31"/>
      <c r="M62" s="32"/>
      <c r="N62" s="33"/>
      <c r="O62" s="33"/>
      <c r="P62" s="38">
        <v>14</v>
      </c>
    </row>
    <row r="63" spans="1:16" ht="15" customHeight="1">
      <c r="A63" s="31">
        <v>57</v>
      </c>
      <c r="B63" s="121"/>
      <c r="C63" s="113"/>
      <c r="D63" s="121"/>
      <c r="E63" s="267"/>
      <c r="F63" s="267"/>
      <c r="G63" s="267"/>
      <c r="H63" s="267"/>
      <c r="I63" s="33"/>
      <c r="J63" s="31">
        <v>21</v>
      </c>
      <c r="K63" s="32"/>
      <c r="L63" s="31"/>
      <c r="M63" s="32"/>
      <c r="N63" s="33"/>
      <c r="O63" s="33"/>
      <c r="P63" s="38">
        <v>13</v>
      </c>
    </row>
    <row r="64" spans="1:16" ht="15" customHeight="1">
      <c r="A64" s="31">
        <v>58</v>
      </c>
      <c r="B64" s="121"/>
      <c r="C64" s="113"/>
      <c r="D64" s="121"/>
      <c r="E64" s="267"/>
      <c r="F64" s="267"/>
      <c r="G64" s="267"/>
      <c r="H64" s="267"/>
      <c r="I64" s="33"/>
      <c r="J64" s="31">
        <v>22</v>
      </c>
      <c r="K64" s="32"/>
      <c r="L64" s="31"/>
      <c r="M64" s="32"/>
      <c r="N64" s="33"/>
      <c r="O64" s="33"/>
      <c r="P64" s="38">
        <v>12</v>
      </c>
    </row>
    <row r="65" spans="1:16" ht="15" customHeight="1">
      <c r="A65" s="31">
        <v>59</v>
      </c>
      <c r="B65" s="121"/>
      <c r="C65" s="113"/>
      <c r="D65" s="121"/>
      <c r="E65" s="267"/>
      <c r="F65" s="267"/>
      <c r="G65" s="267"/>
      <c r="H65" s="267"/>
      <c r="I65" s="33"/>
      <c r="J65" s="31">
        <v>23</v>
      </c>
      <c r="K65" s="32"/>
      <c r="L65" s="31"/>
      <c r="M65" s="32"/>
      <c r="N65" s="33"/>
      <c r="O65" s="33"/>
      <c r="P65" s="38">
        <v>11</v>
      </c>
    </row>
    <row r="66" spans="1:16" ht="15" customHeight="1">
      <c r="A66" s="31">
        <v>60</v>
      </c>
      <c r="B66" s="121"/>
      <c r="C66" s="113"/>
      <c r="D66" s="121"/>
      <c r="E66" s="267"/>
      <c r="F66" s="267"/>
      <c r="G66" s="267"/>
      <c r="H66" s="267"/>
      <c r="I66" s="33"/>
      <c r="J66" s="31">
        <v>24</v>
      </c>
      <c r="K66" s="32"/>
      <c r="L66" s="31"/>
      <c r="M66" s="32"/>
      <c r="N66" s="33"/>
      <c r="O66" s="33"/>
      <c r="P66" s="38">
        <v>10</v>
      </c>
    </row>
    <row r="67" spans="1:16" ht="15" customHeight="1">
      <c r="A67" s="31">
        <v>61</v>
      </c>
      <c r="B67" s="121"/>
      <c r="C67" s="113"/>
      <c r="D67" s="121"/>
      <c r="E67" s="267"/>
      <c r="F67" s="267"/>
      <c r="G67" s="267"/>
      <c r="H67" s="267"/>
      <c r="I67" s="33"/>
      <c r="J67" s="31">
        <v>25</v>
      </c>
      <c r="K67" s="32"/>
      <c r="L67" s="31"/>
      <c r="M67" s="32"/>
      <c r="N67" s="33"/>
      <c r="O67" s="33"/>
      <c r="P67" s="38">
        <v>9</v>
      </c>
    </row>
    <row r="68" spans="1:16" ht="15" customHeight="1">
      <c r="A68" s="31">
        <v>62</v>
      </c>
      <c r="B68" s="121"/>
      <c r="C68" s="113"/>
      <c r="D68" s="121"/>
      <c r="E68" s="267"/>
      <c r="F68" s="267"/>
      <c r="G68" s="267"/>
      <c r="H68" s="267"/>
      <c r="I68" s="33"/>
      <c r="J68" s="31">
        <v>26</v>
      </c>
      <c r="K68" s="32"/>
      <c r="L68" s="31"/>
      <c r="M68" s="32"/>
      <c r="N68" s="33"/>
      <c r="O68" s="33"/>
      <c r="P68" s="38">
        <v>8</v>
      </c>
    </row>
    <row r="69" spans="1:16" ht="15" customHeight="1">
      <c r="A69" s="31">
        <v>63</v>
      </c>
      <c r="B69" s="121"/>
      <c r="C69" s="113"/>
      <c r="D69" s="121"/>
      <c r="E69" s="267"/>
      <c r="F69" s="267"/>
      <c r="G69" s="267"/>
      <c r="H69" s="267"/>
      <c r="I69" s="33"/>
      <c r="J69" s="31">
        <v>27</v>
      </c>
      <c r="K69" s="32"/>
      <c r="L69" s="31"/>
      <c r="M69" s="32"/>
      <c r="N69" s="33"/>
      <c r="O69" s="33"/>
      <c r="P69" s="38">
        <v>7</v>
      </c>
    </row>
    <row r="70" spans="1:16" ht="15" customHeight="1">
      <c r="A70" s="31">
        <v>64</v>
      </c>
      <c r="B70" s="121"/>
      <c r="C70" s="113"/>
      <c r="D70" s="121"/>
      <c r="E70" s="267"/>
      <c r="F70" s="267"/>
      <c r="G70" s="267"/>
      <c r="H70" s="267"/>
      <c r="I70" s="33"/>
      <c r="J70" s="31">
        <v>28</v>
      </c>
      <c r="K70" s="32"/>
      <c r="L70" s="31"/>
      <c r="M70" s="32"/>
      <c r="N70" s="33"/>
      <c r="O70" s="33"/>
      <c r="P70" s="38">
        <v>6</v>
      </c>
    </row>
    <row r="71" spans="1:16" ht="15" customHeight="1">
      <c r="A71" s="31">
        <v>65</v>
      </c>
      <c r="B71" s="121"/>
      <c r="C71" s="113"/>
      <c r="D71" s="121"/>
      <c r="E71" s="267"/>
      <c r="F71" s="267"/>
      <c r="G71" s="267"/>
      <c r="H71" s="267"/>
      <c r="I71" s="33"/>
      <c r="J71" s="31">
        <v>29</v>
      </c>
      <c r="K71" s="32"/>
      <c r="L71" s="31"/>
      <c r="M71" s="32"/>
      <c r="N71" s="33"/>
      <c r="O71" s="33"/>
      <c r="P71" s="38">
        <v>5</v>
      </c>
    </row>
    <row r="72" spans="1:16" ht="15" customHeight="1">
      <c r="A72" s="31">
        <v>66</v>
      </c>
      <c r="B72" s="121"/>
      <c r="C72" s="113"/>
      <c r="D72" s="121"/>
      <c r="E72" s="267"/>
      <c r="F72" s="267"/>
      <c r="G72" s="267"/>
      <c r="H72" s="267"/>
      <c r="I72" s="33"/>
      <c r="J72" s="31">
        <v>30</v>
      </c>
      <c r="K72" s="32"/>
      <c r="L72" s="31"/>
      <c r="M72" s="32"/>
      <c r="N72" s="33"/>
      <c r="O72" s="33"/>
      <c r="P72" s="38">
        <v>4</v>
      </c>
    </row>
    <row r="73" spans="1:16" ht="15" customHeight="1">
      <c r="A73" s="31">
        <v>67</v>
      </c>
      <c r="B73" s="121"/>
      <c r="C73" s="113"/>
      <c r="D73" s="121"/>
      <c r="E73" s="267"/>
      <c r="F73" s="267"/>
      <c r="G73" s="267"/>
      <c r="H73" s="267"/>
      <c r="I73" s="33"/>
      <c r="J73" s="31">
        <v>31</v>
      </c>
      <c r="K73" s="32"/>
      <c r="L73" s="31"/>
      <c r="M73" s="32"/>
      <c r="N73" s="33"/>
      <c r="O73" s="33"/>
      <c r="P73" s="38">
        <v>3</v>
      </c>
    </row>
    <row r="74" spans="1:16" ht="15" customHeight="1">
      <c r="A74" s="31">
        <v>68</v>
      </c>
      <c r="B74" s="121"/>
      <c r="C74" s="113"/>
      <c r="D74" s="121"/>
      <c r="E74" s="267"/>
      <c r="F74" s="267"/>
      <c r="G74" s="267"/>
      <c r="H74" s="267"/>
      <c r="I74" s="33"/>
      <c r="J74" s="31">
        <v>32</v>
      </c>
      <c r="K74" s="32"/>
      <c r="L74" s="31"/>
      <c r="M74" s="32"/>
      <c r="N74" s="33"/>
      <c r="O74" s="33"/>
      <c r="P74" s="38">
        <v>2</v>
      </c>
    </row>
    <row r="75" spans="1:16" ht="15" customHeight="1">
      <c r="A75" s="31">
        <v>69</v>
      </c>
      <c r="B75" s="121"/>
      <c r="C75" s="113"/>
      <c r="D75" s="121"/>
      <c r="E75" s="267"/>
      <c r="F75" s="267"/>
      <c r="G75" s="267"/>
      <c r="H75" s="267"/>
      <c r="I75" s="33"/>
      <c r="J75" s="31">
        <v>33</v>
      </c>
      <c r="K75" s="32"/>
      <c r="L75" s="31"/>
      <c r="M75" s="32"/>
      <c r="N75" s="33"/>
      <c r="O75" s="33"/>
      <c r="P75" s="38">
        <v>1</v>
      </c>
    </row>
    <row r="76" spans="1:16" ht="15" customHeight="1">
      <c r="A76" s="31">
        <v>70</v>
      </c>
      <c r="B76" s="121"/>
      <c r="C76" s="113"/>
      <c r="D76" s="121"/>
      <c r="E76" s="267"/>
      <c r="F76" s="267"/>
      <c r="G76" s="267"/>
      <c r="H76" s="267"/>
      <c r="I76" s="33"/>
      <c r="J76" s="31">
        <v>34</v>
      </c>
      <c r="K76" s="32"/>
      <c r="L76" s="31"/>
      <c r="M76" s="32"/>
      <c r="N76" s="33"/>
      <c r="O76" s="33"/>
      <c r="P76" s="38">
        <v>0</v>
      </c>
    </row>
    <row r="77" spans="1:16" ht="15" customHeight="1">
      <c r="A77" s="31">
        <v>71</v>
      </c>
      <c r="B77" s="121"/>
      <c r="C77" s="113"/>
      <c r="D77" s="121"/>
      <c r="E77" s="267"/>
      <c r="F77" s="267"/>
      <c r="G77" s="267"/>
      <c r="H77" s="267"/>
      <c r="I77" s="33"/>
      <c r="J77" s="31">
        <v>35</v>
      </c>
      <c r="K77" s="32"/>
      <c r="L77" s="31"/>
      <c r="M77" s="32"/>
      <c r="N77" s="33"/>
      <c r="O77" s="33"/>
      <c r="P77" s="38">
        <v>0</v>
      </c>
    </row>
    <row r="78" spans="1:16" ht="15" customHeight="1">
      <c r="A78" s="31">
        <v>72</v>
      </c>
      <c r="B78" s="121"/>
      <c r="C78" s="113"/>
      <c r="D78" s="121"/>
      <c r="E78" s="267"/>
      <c r="F78" s="267"/>
      <c r="G78" s="267"/>
      <c r="H78" s="267"/>
      <c r="I78" s="33"/>
      <c r="J78" s="31">
        <v>36</v>
      </c>
      <c r="K78" s="32"/>
      <c r="L78" s="31"/>
      <c r="M78" s="32"/>
      <c r="N78" s="33"/>
      <c r="O78" s="33"/>
      <c r="P78" s="38">
        <v>0</v>
      </c>
    </row>
    <row r="79" spans="1:16" ht="15" customHeight="1">
      <c r="A79" s="31">
        <v>73</v>
      </c>
      <c r="B79" s="121"/>
      <c r="C79" s="113"/>
      <c r="D79" s="121"/>
      <c r="E79" s="267"/>
      <c r="F79" s="267"/>
      <c r="G79" s="267"/>
      <c r="H79" s="267"/>
      <c r="I79" s="33"/>
      <c r="J79" s="31">
        <v>37</v>
      </c>
      <c r="K79" s="32"/>
      <c r="L79" s="31"/>
      <c r="M79" s="32"/>
      <c r="N79" s="33"/>
      <c r="O79" s="33"/>
      <c r="P79" s="38">
        <v>0</v>
      </c>
    </row>
    <row r="80" spans="1:16" ht="15" customHeight="1">
      <c r="A80" s="31">
        <v>74</v>
      </c>
      <c r="B80" s="121"/>
      <c r="C80" s="113"/>
      <c r="D80" s="121"/>
      <c r="E80" s="267"/>
      <c r="F80" s="267"/>
      <c r="G80" s="267"/>
      <c r="H80" s="267"/>
      <c r="I80" s="33"/>
      <c r="J80" s="31">
        <v>38</v>
      </c>
      <c r="K80" s="32"/>
      <c r="L80" s="31"/>
      <c r="M80" s="32"/>
      <c r="N80" s="33"/>
      <c r="O80" s="33"/>
      <c r="P80" s="38">
        <v>0</v>
      </c>
    </row>
    <row r="81" spans="1:16" ht="15" customHeight="1">
      <c r="A81" s="31">
        <v>75</v>
      </c>
      <c r="B81" s="121"/>
      <c r="C81" s="113"/>
      <c r="D81" s="121"/>
      <c r="E81" s="267"/>
      <c r="F81" s="267"/>
      <c r="G81" s="267"/>
      <c r="H81" s="267"/>
      <c r="I81" s="33"/>
      <c r="J81" s="31">
        <v>39</v>
      </c>
      <c r="K81" s="32"/>
      <c r="L81" s="31"/>
      <c r="M81" s="32"/>
      <c r="N81" s="33"/>
      <c r="O81" s="33"/>
      <c r="P81" s="38">
        <v>0</v>
      </c>
    </row>
    <row r="82" spans="1:16" ht="15" customHeight="1">
      <c r="A82" s="31">
        <v>76</v>
      </c>
      <c r="B82" s="121"/>
      <c r="C82" s="113"/>
      <c r="D82" s="121"/>
      <c r="E82" s="267"/>
      <c r="F82" s="267"/>
      <c r="G82" s="267"/>
      <c r="H82" s="267"/>
      <c r="I82" s="33"/>
      <c r="J82" s="31">
        <v>40</v>
      </c>
      <c r="K82" s="32"/>
      <c r="L82" s="31"/>
      <c r="M82" s="32"/>
      <c r="N82" s="33"/>
      <c r="O82" s="33"/>
      <c r="P82" s="38">
        <v>0</v>
      </c>
    </row>
    <row r="83" spans="1:16" ht="15" customHeight="1">
      <c r="A83" s="31">
        <v>77</v>
      </c>
      <c r="B83" s="121"/>
      <c r="C83" s="113"/>
      <c r="D83" s="121"/>
      <c r="E83" s="267"/>
      <c r="F83" s="267"/>
      <c r="G83" s="267"/>
      <c r="H83" s="267"/>
      <c r="I83" s="33"/>
      <c r="J83" s="127">
        <v>41</v>
      </c>
      <c r="K83" s="32"/>
      <c r="L83" s="31"/>
      <c r="M83" s="32"/>
      <c r="N83" s="33"/>
      <c r="O83" s="33"/>
      <c r="P83" s="38">
        <v>0</v>
      </c>
    </row>
    <row r="84" spans="1:9" ht="15" customHeight="1">
      <c r="A84" s="31">
        <v>78</v>
      </c>
      <c r="B84" s="121"/>
      <c r="C84" s="113"/>
      <c r="D84" s="121"/>
      <c r="E84" s="267"/>
      <c r="F84" s="267"/>
      <c r="G84" s="267"/>
      <c r="H84" s="267"/>
      <c r="I84" s="33"/>
    </row>
    <row r="85" spans="1:10" ht="15" customHeight="1">
      <c r="A85" s="31">
        <v>79</v>
      </c>
      <c r="B85" s="121"/>
      <c r="C85" s="113"/>
      <c r="D85" s="121"/>
      <c r="E85" s="267"/>
      <c r="F85" s="267"/>
      <c r="G85" s="267"/>
      <c r="H85" s="267"/>
      <c r="I85" s="93"/>
      <c r="J85" s="47" t="s">
        <v>148</v>
      </c>
    </row>
    <row r="86" spans="1:9" ht="15" customHeight="1">
      <c r="A86" s="31">
        <v>80</v>
      </c>
      <c r="B86" s="121"/>
      <c r="C86" s="113"/>
      <c r="D86" s="121"/>
      <c r="E86" s="267"/>
      <c r="F86" s="267"/>
      <c r="G86" s="267"/>
      <c r="H86" s="267"/>
      <c r="I86" s="93"/>
    </row>
    <row r="87" spans="1:15" ht="15" customHeight="1">
      <c r="A87" s="31">
        <v>81</v>
      </c>
      <c r="B87" s="121"/>
      <c r="C87" s="113"/>
      <c r="D87" s="121"/>
      <c r="E87" s="267"/>
      <c r="F87" s="267"/>
      <c r="G87" s="267"/>
      <c r="H87" s="267"/>
      <c r="I87" s="93"/>
      <c r="J87" s="48" t="s">
        <v>138</v>
      </c>
      <c r="K87" s="49" t="s">
        <v>51</v>
      </c>
      <c r="L87" s="48" t="s">
        <v>68</v>
      </c>
      <c r="M87" s="49" t="s">
        <v>93</v>
      </c>
      <c r="N87" s="50" t="s">
        <v>52</v>
      </c>
      <c r="O87" s="50" t="s">
        <v>251</v>
      </c>
    </row>
    <row r="88" spans="1:16" ht="15" customHeight="1">
      <c r="A88" s="31">
        <v>82</v>
      </c>
      <c r="B88" s="121"/>
      <c r="C88" s="113"/>
      <c r="D88" s="121"/>
      <c r="E88" s="267"/>
      <c r="F88" s="267"/>
      <c r="G88" s="267"/>
      <c r="H88" s="267"/>
      <c r="I88" s="93"/>
      <c r="J88" s="31">
        <v>1</v>
      </c>
      <c r="K88" s="32"/>
      <c r="L88" s="31"/>
      <c r="M88" s="32"/>
      <c r="N88" s="33"/>
      <c r="O88" s="33"/>
      <c r="P88" s="38">
        <v>40</v>
      </c>
    </row>
    <row r="89" spans="1:16" ht="15" customHeight="1">
      <c r="A89" s="31">
        <v>83</v>
      </c>
      <c r="B89" s="121"/>
      <c r="C89" s="113"/>
      <c r="D89" s="121"/>
      <c r="E89" s="267"/>
      <c r="F89" s="267"/>
      <c r="G89" s="267"/>
      <c r="H89" s="267"/>
      <c r="I89" s="46"/>
      <c r="J89" s="31">
        <v>2</v>
      </c>
      <c r="K89" s="32"/>
      <c r="L89" s="31"/>
      <c r="M89" s="32"/>
      <c r="N89" s="33"/>
      <c r="O89" s="33"/>
      <c r="P89" s="38">
        <v>35</v>
      </c>
    </row>
    <row r="90" spans="1:16" ht="15" customHeight="1">
      <c r="A90" s="31">
        <v>84</v>
      </c>
      <c r="B90" s="121"/>
      <c r="C90" s="113"/>
      <c r="D90" s="121"/>
      <c r="E90" s="267"/>
      <c r="F90" s="267"/>
      <c r="G90" s="267"/>
      <c r="H90" s="267"/>
      <c r="I90" s="46"/>
      <c r="J90" s="31">
        <v>3</v>
      </c>
      <c r="K90" s="32"/>
      <c r="L90" s="31"/>
      <c r="M90" s="32"/>
      <c r="N90" s="33"/>
      <c r="O90" s="33"/>
      <c r="P90" s="38">
        <v>32</v>
      </c>
    </row>
    <row r="91" spans="1:16" ht="15" customHeight="1">
      <c r="A91" s="31">
        <v>85</v>
      </c>
      <c r="B91" s="121"/>
      <c r="C91" s="113"/>
      <c r="D91" s="121"/>
      <c r="E91" s="267"/>
      <c r="F91" s="267"/>
      <c r="G91" s="267"/>
      <c r="H91" s="267"/>
      <c r="I91" s="46"/>
      <c r="J91" s="31">
        <v>4</v>
      </c>
      <c r="K91" s="32"/>
      <c r="L91" s="31"/>
      <c r="M91" s="32"/>
      <c r="N91" s="33"/>
      <c r="O91" s="33"/>
      <c r="P91" s="38">
        <v>30</v>
      </c>
    </row>
    <row r="92" spans="1:16" ht="15" customHeight="1">
      <c r="A92" s="31">
        <v>86</v>
      </c>
      <c r="B92" s="121"/>
      <c r="C92" s="113"/>
      <c r="D92" s="121"/>
      <c r="E92" s="267"/>
      <c r="F92" s="267"/>
      <c r="G92" s="267"/>
      <c r="H92" s="267"/>
      <c r="I92" s="33"/>
      <c r="J92" s="31">
        <v>5</v>
      </c>
      <c r="K92" s="32"/>
      <c r="L92" s="31"/>
      <c r="M92" s="32"/>
      <c r="N92" s="33"/>
      <c r="O92" s="33"/>
      <c r="P92" s="38">
        <v>29</v>
      </c>
    </row>
    <row r="93" spans="1:16" ht="15" customHeight="1">
      <c r="A93" s="31">
        <v>87</v>
      </c>
      <c r="B93" s="121"/>
      <c r="C93" s="113"/>
      <c r="D93" s="121"/>
      <c r="E93" s="267"/>
      <c r="F93" s="267"/>
      <c r="G93" s="267"/>
      <c r="H93" s="267"/>
      <c r="I93" s="33"/>
      <c r="J93" s="31">
        <v>6</v>
      </c>
      <c r="K93" s="32"/>
      <c r="L93" s="31"/>
      <c r="M93" s="32"/>
      <c r="N93" s="33"/>
      <c r="O93" s="33"/>
      <c r="P93" s="38">
        <v>28</v>
      </c>
    </row>
    <row r="94" spans="1:16" ht="15" customHeight="1">
      <c r="A94" s="31">
        <v>88</v>
      </c>
      <c r="B94" s="121"/>
      <c r="C94" s="113"/>
      <c r="D94" s="121"/>
      <c r="E94" s="267"/>
      <c r="F94" s="267"/>
      <c r="G94" s="267"/>
      <c r="H94" s="267"/>
      <c r="I94" s="33"/>
      <c r="J94" s="31">
        <v>7</v>
      </c>
      <c r="K94" s="32"/>
      <c r="L94" s="31"/>
      <c r="M94" s="32"/>
      <c r="N94" s="33"/>
      <c r="O94" s="33"/>
      <c r="P94" s="38">
        <v>27</v>
      </c>
    </row>
    <row r="95" spans="1:16" ht="15" customHeight="1">
      <c r="A95" s="31">
        <v>89</v>
      </c>
      <c r="B95" s="121"/>
      <c r="C95" s="113"/>
      <c r="D95" s="121"/>
      <c r="E95" s="267"/>
      <c r="F95" s="267"/>
      <c r="G95" s="267"/>
      <c r="H95" s="267"/>
      <c r="I95" s="33"/>
      <c r="J95" s="31">
        <v>8</v>
      </c>
      <c r="K95" s="32"/>
      <c r="L95" s="31"/>
      <c r="M95" s="32"/>
      <c r="N95" s="33"/>
      <c r="O95" s="33"/>
      <c r="P95" s="38">
        <v>26</v>
      </c>
    </row>
    <row r="96" spans="1:16" ht="15" customHeight="1">
      <c r="A96" s="31">
        <v>90</v>
      </c>
      <c r="B96" s="121"/>
      <c r="C96" s="113"/>
      <c r="D96" s="121"/>
      <c r="E96" s="267"/>
      <c r="F96" s="267"/>
      <c r="G96" s="267"/>
      <c r="H96" s="267"/>
      <c r="I96" s="33"/>
      <c r="J96" s="31">
        <v>9</v>
      </c>
      <c r="K96" s="32"/>
      <c r="L96" s="31"/>
      <c r="M96" s="32"/>
      <c r="N96" s="33"/>
      <c r="O96" s="33"/>
      <c r="P96" s="38">
        <v>25</v>
      </c>
    </row>
    <row r="97" spans="1:16" ht="15" customHeight="1">
      <c r="A97" s="31">
        <v>91</v>
      </c>
      <c r="B97" s="121"/>
      <c r="C97" s="113"/>
      <c r="D97" s="121"/>
      <c r="E97" s="267"/>
      <c r="F97" s="267"/>
      <c r="G97" s="267"/>
      <c r="H97" s="267"/>
      <c r="I97" s="33"/>
      <c r="J97" s="31">
        <v>10</v>
      </c>
      <c r="K97" s="32"/>
      <c r="L97" s="31"/>
      <c r="M97" s="32"/>
      <c r="N97" s="33"/>
      <c r="O97" s="33"/>
      <c r="P97" s="38">
        <v>24</v>
      </c>
    </row>
    <row r="98" spans="1:16" ht="15" customHeight="1">
      <c r="A98" s="31">
        <v>92</v>
      </c>
      <c r="B98" s="121"/>
      <c r="C98" s="113"/>
      <c r="D98" s="121"/>
      <c r="E98" s="267"/>
      <c r="F98" s="267"/>
      <c r="G98" s="267"/>
      <c r="H98" s="267"/>
      <c r="I98" s="33"/>
      <c r="J98" s="31">
        <v>11</v>
      </c>
      <c r="K98" s="32"/>
      <c r="L98" s="31"/>
      <c r="M98" s="32"/>
      <c r="N98" s="33"/>
      <c r="O98" s="33"/>
      <c r="P98" s="38">
        <v>23</v>
      </c>
    </row>
    <row r="99" spans="1:16" ht="15" customHeight="1">
      <c r="A99" s="31">
        <v>93</v>
      </c>
      <c r="B99" s="121"/>
      <c r="C99" s="113"/>
      <c r="D99" s="121"/>
      <c r="E99" s="267"/>
      <c r="F99" s="267"/>
      <c r="G99" s="267"/>
      <c r="H99" s="267"/>
      <c r="I99" s="33"/>
      <c r="J99" s="31">
        <v>12</v>
      </c>
      <c r="K99" s="32"/>
      <c r="L99" s="31"/>
      <c r="M99" s="32"/>
      <c r="N99" s="33"/>
      <c r="O99" s="33"/>
      <c r="P99" s="38">
        <v>22</v>
      </c>
    </row>
    <row r="100" spans="1:16" ht="15" customHeight="1">
      <c r="A100" s="31">
        <v>94</v>
      </c>
      <c r="B100" s="121"/>
      <c r="C100" s="113"/>
      <c r="D100" s="121"/>
      <c r="E100" s="267"/>
      <c r="F100" s="267"/>
      <c r="G100" s="267"/>
      <c r="H100" s="267"/>
      <c r="I100" s="33"/>
      <c r="J100" s="31">
        <v>13</v>
      </c>
      <c r="K100" s="32"/>
      <c r="L100" s="31"/>
      <c r="M100" s="32"/>
      <c r="N100" s="33"/>
      <c r="O100" s="33"/>
      <c r="P100" s="38">
        <v>21</v>
      </c>
    </row>
    <row r="101" spans="1:16" ht="15" customHeight="1">
      <c r="A101" s="31">
        <v>95</v>
      </c>
      <c r="B101" s="121"/>
      <c r="C101" s="113"/>
      <c r="D101" s="121"/>
      <c r="E101" s="267"/>
      <c r="F101" s="267"/>
      <c r="G101" s="267"/>
      <c r="H101" s="267"/>
      <c r="I101" s="33"/>
      <c r="J101" s="31">
        <v>14</v>
      </c>
      <c r="K101" s="32"/>
      <c r="L101" s="31"/>
      <c r="M101" s="32"/>
      <c r="N101" s="33"/>
      <c r="O101" s="33"/>
      <c r="P101" s="38">
        <v>20</v>
      </c>
    </row>
    <row r="102" spans="1:16" ht="15" customHeight="1">
      <c r="A102" s="31">
        <v>96</v>
      </c>
      <c r="B102" s="121"/>
      <c r="C102" s="113"/>
      <c r="D102" s="121"/>
      <c r="E102" s="267"/>
      <c r="F102" s="267"/>
      <c r="G102" s="267"/>
      <c r="H102" s="267"/>
      <c r="I102" s="33"/>
      <c r="J102" s="31">
        <v>15</v>
      </c>
      <c r="K102" s="32"/>
      <c r="L102" s="31"/>
      <c r="M102" s="32"/>
      <c r="N102" s="33"/>
      <c r="O102" s="33"/>
      <c r="P102" s="38">
        <v>19</v>
      </c>
    </row>
    <row r="103" spans="1:16" ht="15" customHeight="1">
      <c r="A103" s="31">
        <v>97</v>
      </c>
      <c r="B103" s="121"/>
      <c r="C103" s="113"/>
      <c r="D103" s="121"/>
      <c r="E103" s="267"/>
      <c r="F103" s="267"/>
      <c r="G103" s="267"/>
      <c r="H103" s="267"/>
      <c r="I103" s="33"/>
      <c r="J103" s="31">
        <v>16</v>
      </c>
      <c r="K103" s="32"/>
      <c r="L103" s="31"/>
      <c r="M103" s="32"/>
      <c r="N103" s="33"/>
      <c r="O103" s="33"/>
      <c r="P103" s="38">
        <v>18</v>
      </c>
    </row>
    <row r="104" spans="1:16" ht="15" customHeight="1">
      <c r="A104" s="31">
        <v>98</v>
      </c>
      <c r="B104" s="121"/>
      <c r="C104" s="113"/>
      <c r="D104" s="121"/>
      <c r="E104" s="267"/>
      <c r="F104" s="267"/>
      <c r="G104" s="267"/>
      <c r="H104" s="267"/>
      <c r="I104" s="33"/>
      <c r="J104" s="31">
        <v>17</v>
      </c>
      <c r="K104" s="32"/>
      <c r="L104" s="31"/>
      <c r="M104" s="32"/>
      <c r="N104" s="33"/>
      <c r="O104" s="33"/>
      <c r="P104" s="38">
        <v>17</v>
      </c>
    </row>
    <row r="105" spans="1:16" ht="15" customHeight="1">
      <c r="A105" s="31">
        <v>99</v>
      </c>
      <c r="B105" s="121"/>
      <c r="C105" s="113"/>
      <c r="D105" s="121"/>
      <c r="E105" s="267"/>
      <c r="F105" s="267"/>
      <c r="G105" s="267"/>
      <c r="H105" s="267"/>
      <c r="I105" s="33"/>
      <c r="J105" s="31">
        <v>18</v>
      </c>
      <c r="K105" s="32"/>
      <c r="L105" s="31"/>
      <c r="M105" s="32"/>
      <c r="N105" s="33"/>
      <c r="O105" s="33"/>
      <c r="P105" s="38">
        <v>16</v>
      </c>
    </row>
    <row r="106" spans="1:16" ht="15" customHeight="1">
      <c r="A106" s="31">
        <v>100</v>
      </c>
      <c r="B106" s="121"/>
      <c r="C106" s="113"/>
      <c r="D106" s="121"/>
      <c r="E106" s="267"/>
      <c r="F106" s="267"/>
      <c r="G106" s="267"/>
      <c r="H106" s="267"/>
      <c r="I106" s="33"/>
      <c r="J106" s="31">
        <v>19</v>
      </c>
      <c r="K106" s="32"/>
      <c r="L106" s="31"/>
      <c r="M106" s="32"/>
      <c r="N106" s="33"/>
      <c r="O106" s="33"/>
      <c r="P106" s="38">
        <v>15</v>
      </c>
    </row>
    <row r="107" spans="1:16" ht="15" customHeight="1">
      <c r="A107" s="31">
        <v>101</v>
      </c>
      <c r="B107" s="121"/>
      <c r="C107" s="113"/>
      <c r="D107" s="121"/>
      <c r="E107" s="267"/>
      <c r="F107" s="267"/>
      <c r="G107" s="267"/>
      <c r="H107" s="267"/>
      <c r="I107" s="33"/>
      <c r="J107" s="31">
        <v>20</v>
      </c>
      <c r="K107" s="32"/>
      <c r="L107" s="31"/>
      <c r="M107" s="32"/>
      <c r="N107" s="33"/>
      <c r="O107" s="33"/>
      <c r="P107" s="38">
        <v>14</v>
      </c>
    </row>
    <row r="108" spans="1:16" ht="15" customHeight="1">
      <c r="A108" s="31">
        <v>102</v>
      </c>
      <c r="B108" s="121"/>
      <c r="C108" s="113"/>
      <c r="D108" s="121"/>
      <c r="E108" s="267"/>
      <c r="F108" s="267"/>
      <c r="G108" s="267"/>
      <c r="H108" s="267"/>
      <c r="I108" s="33"/>
      <c r="J108" s="31">
        <v>21</v>
      </c>
      <c r="K108" s="32"/>
      <c r="L108" s="31"/>
      <c r="M108" s="32"/>
      <c r="N108" s="33"/>
      <c r="O108" s="33"/>
      <c r="P108" s="38">
        <v>13</v>
      </c>
    </row>
    <row r="109" spans="1:16" ht="15" customHeight="1">
      <c r="A109" s="31">
        <v>103</v>
      </c>
      <c r="B109" s="121"/>
      <c r="C109" s="113"/>
      <c r="D109" s="121"/>
      <c r="E109" s="267"/>
      <c r="F109" s="267"/>
      <c r="G109" s="267"/>
      <c r="H109" s="267"/>
      <c r="I109" s="33"/>
      <c r="J109" s="31">
        <v>22</v>
      </c>
      <c r="K109" s="32"/>
      <c r="L109" s="31"/>
      <c r="M109" s="32"/>
      <c r="N109" s="33"/>
      <c r="O109" s="33"/>
      <c r="P109" s="38">
        <v>12</v>
      </c>
    </row>
    <row r="110" spans="1:16" ht="15" customHeight="1">
      <c r="A110" s="31">
        <v>104</v>
      </c>
      <c r="B110" s="121"/>
      <c r="C110" s="113"/>
      <c r="D110" s="121"/>
      <c r="E110" s="267"/>
      <c r="F110" s="267"/>
      <c r="G110" s="267"/>
      <c r="H110" s="267"/>
      <c r="I110" s="33"/>
      <c r="J110" s="31">
        <v>23</v>
      </c>
      <c r="K110" s="32"/>
      <c r="L110" s="31"/>
      <c r="M110" s="32"/>
      <c r="N110" s="33"/>
      <c r="O110" s="33"/>
      <c r="P110" s="38">
        <v>11</v>
      </c>
    </row>
    <row r="111" spans="1:16" ht="15" customHeight="1">
      <c r="A111" s="31">
        <v>105</v>
      </c>
      <c r="B111" s="121"/>
      <c r="C111" s="113"/>
      <c r="D111" s="121"/>
      <c r="E111" s="267"/>
      <c r="F111" s="267"/>
      <c r="G111" s="267"/>
      <c r="H111" s="267"/>
      <c r="I111" s="33"/>
      <c r="J111" s="31">
        <v>24</v>
      </c>
      <c r="K111" s="32"/>
      <c r="L111" s="31"/>
      <c r="M111" s="32"/>
      <c r="N111" s="33"/>
      <c r="O111" s="33"/>
      <c r="P111" s="38">
        <v>10</v>
      </c>
    </row>
    <row r="112" spans="1:16" ht="15" customHeight="1">
      <c r="A112" s="31">
        <v>106</v>
      </c>
      <c r="B112" s="121"/>
      <c r="C112" s="113"/>
      <c r="D112" s="121"/>
      <c r="E112" s="267"/>
      <c r="F112" s="267"/>
      <c r="G112" s="267"/>
      <c r="H112" s="267"/>
      <c r="I112" s="33"/>
      <c r="J112" s="31">
        <v>25</v>
      </c>
      <c r="K112" s="32"/>
      <c r="L112" s="31"/>
      <c r="M112" s="32"/>
      <c r="N112" s="33"/>
      <c r="O112" s="33"/>
      <c r="P112" s="38">
        <v>9</v>
      </c>
    </row>
    <row r="113" spans="1:16" ht="15" customHeight="1">
      <c r="A113" s="31">
        <v>107</v>
      </c>
      <c r="B113" s="121"/>
      <c r="C113" s="113"/>
      <c r="D113" s="121"/>
      <c r="E113" s="267"/>
      <c r="F113" s="267"/>
      <c r="G113" s="267"/>
      <c r="H113" s="267"/>
      <c r="I113" s="33"/>
      <c r="J113" s="31">
        <v>26</v>
      </c>
      <c r="K113" s="32"/>
      <c r="L113" s="31"/>
      <c r="M113" s="32"/>
      <c r="N113" s="33"/>
      <c r="O113" s="33"/>
      <c r="P113" s="38">
        <v>8</v>
      </c>
    </row>
    <row r="114" spans="1:16" ht="15" customHeight="1">
      <c r="A114" s="31">
        <v>108</v>
      </c>
      <c r="B114" s="121"/>
      <c r="C114" s="113"/>
      <c r="D114" s="121"/>
      <c r="E114" s="267"/>
      <c r="F114" s="267"/>
      <c r="G114" s="267"/>
      <c r="H114" s="267"/>
      <c r="I114" s="33"/>
      <c r="J114" s="127">
        <v>27</v>
      </c>
      <c r="K114" s="32"/>
      <c r="L114" s="31"/>
      <c r="M114" s="32"/>
      <c r="N114" s="33"/>
      <c r="O114" s="33"/>
      <c r="P114" s="38">
        <v>7</v>
      </c>
    </row>
    <row r="115" spans="1:9" ht="15" customHeight="1">
      <c r="A115" s="31">
        <v>109</v>
      </c>
      <c r="B115" s="121"/>
      <c r="C115" s="113"/>
      <c r="D115" s="121"/>
      <c r="E115" s="267"/>
      <c r="F115" s="267"/>
      <c r="G115" s="267"/>
      <c r="H115" s="267"/>
      <c r="I115" s="33"/>
    </row>
    <row r="116" spans="1:10" ht="15" customHeight="1">
      <c r="A116" s="31">
        <v>110</v>
      </c>
      <c r="B116" s="121"/>
      <c r="C116" s="113"/>
      <c r="D116" s="121"/>
      <c r="E116" s="267"/>
      <c r="F116" s="267"/>
      <c r="G116" s="267"/>
      <c r="H116" s="267"/>
      <c r="I116" s="33"/>
      <c r="J116" s="47" t="s">
        <v>149</v>
      </c>
    </row>
    <row r="117" spans="1:9" ht="15" customHeight="1">
      <c r="A117" s="31">
        <v>111</v>
      </c>
      <c r="B117" s="121"/>
      <c r="C117" s="113"/>
      <c r="D117" s="121"/>
      <c r="E117" s="267"/>
      <c r="F117" s="267"/>
      <c r="G117" s="267"/>
      <c r="H117" s="267"/>
      <c r="I117" s="33"/>
    </row>
    <row r="118" spans="1:15" ht="15" customHeight="1">
      <c r="A118" s="31">
        <v>112</v>
      </c>
      <c r="B118" s="121"/>
      <c r="C118" s="113"/>
      <c r="D118" s="121"/>
      <c r="E118" s="267"/>
      <c r="F118" s="267"/>
      <c r="G118" s="267"/>
      <c r="H118" s="267"/>
      <c r="I118" s="33"/>
      <c r="J118" s="48" t="s">
        <v>138</v>
      </c>
      <c r="K118" s="49" t="s">
        <v>51</v>
      </c>
      <c r="L118" s="48" t="s">
        <v>68</v>
      </c>
      <c r="M118" s="49" t="s">
        <v>93</v>
      </c>
      <c r="N118" s="50" t="s">
        <v>52</v>
      </c>
      <c r="O118" s="50" t="s">
        <v>251</v>
      </c>
    </row>
    <row r="119" spans="1:16" ht="15" customHeight="1">
      <c r="A119" s="31">
        <v>113</v>
      </c>
      <c r="B119" s="121"/>
      <c r="C119" s="113"/>
      <c r="D119" s="121"/>
      <c r="E119" s="267"/>
      <c r="F119" s="267"/>
      <c r="G119" s="267"/>
      <c r="H119" s="267"/>
      <c r="I119" s="33"/>
      <c r="J119" s="31">
        <v>1</v>
      </c>
      <c r="K119" s="32"/>
      <c r="L119" s="31"/>
      <c r="M119" s="32"/>
      <c r="N119" s="33"/>
      <c r="O119" s="33"/>
      <c r="P119" s="38">
        <v>40</v>
      </c>
    </row>
    <row r="120" spans="1:16" ht="15" customHeight="1">
      <c r="A120" s="31">
        <v>114</v>
      </c>
      <c r="B120" s="121"/>
      <c r="C120" s="113"/>
      <c r="D120" s="121"/>
      <c r="E120" s="267"/>
      <c r="F120" s="267"/>
      <c r="G120" s="267"/>
      <c r="H120" s="267"/>
      <c r="I120" s="93"/>
      <c r="J120" s="31">
        <v>2</v>
      </c>
      <c r="K120" s="32"/>
      <c r="L120" s="31"/>
      <c r="M120" s="32"/>
      <c r="N120" s="33"/>
      <c r="O120" s="33"/>
      <c r="P120" s="38">
        <v>35</v>
      </c>
    </row>
    <row r="121" spans="1:16" ht="15" customHeight="1">
      <c r="A121" s="31">
        <v>115</v>
      </c>
      <c r="B121" s="121"/>
      <c r="C121" s="113"/>
      <c r="D121" s="121"/>
      <c r="E121" s="267"/>
      <c r="F121" s="267"/>
      <c r="G121" s="267"/>
      <c r="H121" s="267"/>
      <c r="I121" s="93"/>
      <c r="J121" s="31">
        <v>3</v>
      </c>
      <c r="K121" s="32"/>
      <c r="L121" s="31"/>
      <c r="M121" s="32"/>
      <c r="N121" s="33"/>
      <c r="O121" s="33"/>
      <c r="P121" s="38">
        <v>32</v>
      </c>
    </row>
    <row r="122" spans="1:16" ht="15" customHeight="1">
      <c r="A122" s="31">
        <v>116</v>
      </c>
      <c r="B122" s="121"/>
      <c r="C122" s="113"/>
      <c r="D122" s="121"/>
      <c r="E122" s="267"/>
      <c r="F122" s="267"/>
      <c r="G122" s="267"/>
      <c r="H122" s="267"/>
      <c r="I122" s="46"/>
      <c r="J122" s="31">
        <v>4</v>
      </c>
      <c r="K122" s="32"/>
      <c r="L122" s="31"/>
      <c r="M122" s="32"/>
      <c r="N122" s="33"/>
      <c r="O122" s="33"/>
      <c r="P122" s="38">
        <v>30</v>
      </c>
    </row>
    <row r="123" spans="1:16" ht="15" customHeight="1">
      <c r="A123" s="31">
        <v>117</v>
      </c>
      <c r="B123" s="121"/>
      <c r="C123" s="113"/>
      <c r="D123" s="121"/>
      <c r="E123" s="267"/>
      <c r="F123" s="267"/>
      <c r="G123" s="267"/>
      <c r="H123" s="267"/>
      <c r="I123" s="46"/>
      <c r="J123" s="31">
        <v>5</v>
      </c>
      <c r="K123" s="32"/>
      <c r="L123" s="31"/>
      <c r="M123" s="32"/>
      <c r="N123" s="33"/>
      <c r="O123" s="33"/>
      <c r="P123" s="38">
        <v>29</v>
      </c>
    </row>
    <row r="124" spans="1:16" ht="15" customHeight="1">
      <c r="A124" s="31">
        <v>118</v>
      </c>
      <c r="B124" s="121"/>
      <c r="C124" s="113"/>
      <c r="D124" s="121"/>
      <c r="E124" s="267"/>
      <c r="F124" s="267"/>
      <c r="G124" s="267"/>
      <c r="H124" s="267"/>
      <c r="I124" s="46"/>
      <c r="J124" s="31">
        <v>6</v>
      </c>
      <c r="K124" s="32"/>
      <c r="L124" s="31"/>
      <c r="M124" s="32"/>
      <c r="N124" s="33"/>
      <c r="O124" s="33"/>
      <c r="P124" s="38">
        <v>28</v>
      </c>
    </row>
    <row r="125" spans="1:16" ht="15" customHeight="1">
      <c r="A125" s="31">
        <v>119</v>
      </c>
      <c r="B125" s="121"/>
      <c r="C125" s="113"/>
      <c r="D125" s="121"/>
      <c r="E125" s="267"/>
      <c r="F125" s="267"/>
      <c r="G125" s="267"/>
      <c r="H125" s="267"/>
      <c r="I125" s="33"/>
      <c r="J125" s="31">
        <v>7</v>
      </c>
      <c r="K125" s="32"/>
      <c r="L125" s="31"/>
      <c r="M125" s="32"/>
      <c r="N125" s="33"/>
      <c r="O125" s="33"/>
      <c r="P125" s="38">
        <v>27</v>
      </c>
    </row>
    <row r="126" spans="10:16" ht="15" customHeight="1">
      <c r="J126" s="31">
        <v>8</v>
      </c>
      <c r="K126" s="32"/>
      <c r="L126" s="31"/>
      <c r="M126" s="32"/>
      <c r="N126" s="33"/>
      <c r="O126" s="33"/>
      <c r="P126" s="38">
        <v>26</v>
      </c>
    </row>
    <row r="127" spans="1:16" ht="15" customHeight="1">
      <c r="A127" s="166"/>
      <c r="J127" s="31">
        <v>9</v>
      </c>
      <c r="K127" s="32"/>
      <c r="L127" s="31"/>
      <c r="M127" s="32"/>
      <c r="N127" s="33"/>
      <c r="O127" s="33"/>
      <c r="P127" s="38">
        <v>25</v>
      </c>
    </row>
    <row r="128" spans="1:16" ht="15" customHeight="1">
      <c r="A128" s="166"/>
      <c r="J128" s="31">
        <v>10</v>
      </c>
      <c r="K128" s="32"/>
      <c r="L128" s="31"/>
      <c r="M128" s="32"/>
      <c r="N128" s="33"/>
      <c r="O128" s="33"/>
      <c r="P128" s="38">
        <v>24</v>
      </c>
    </row>
    <row r="129" spans="1:16" ht="15" customHeight="1">
      <c r="A129" s="166"/>
      <c r="J129" s="31">
        <v>11</v>
      </c>
      <c r="K129" s="32"/>
      <c r="L129" s="31"/>
      <c r="M129" s="32"/>
      <c r="N129" s="33"/>
      <c r="O129" s="33"/>
      <c r="P129" s="38">
        <v>23</v>
      </c>
    </row>
    <row r="130" spans="10:16" ht="15" customHeight="1">
      <c r="J130" s="31">
        <v>12</v>
      </c>
      <c r="K130" s="32"/>
      <c r="L130" s="31"/>
      <c r="M130" s="32"/>
      <c r="N130" s="33"/>
      <c r="O130" s="33"/>
      <c r="P130" s="38">
        <v>22</v>
      </c>
    </row>
    <row r="132" ht="15" customHeight="1">
      <c r="J132" s="47" t="s">
        <v>150</v>
      </c>
    </row>
    <row r="134" spans="10:15" ht="15" customHeight="1">
      <c r="J134" s="48" t="s">
        <v>138</v>
      </c>
      <c r="K134" s="49" t="s">
        <v>51</v>
      </c>
      <c r="L134" s="48" t="s">
        <v>68</v>
      </c>
      <c r="M134" s="49" t="s">
        <v>93</v>
      </c>
      <c r="N134" s="50" t="s">
        <v>52</v>
      </c>
      <c r="O134" s="50" t="s">
        <v>251</v>
      </c>
    </row>
    <row r="135" spans="10:16" ht="15" customHeight="1">
      <c r="J135" s="31">
        <v>1</v>
      </c>
      <c r="K135" s="32"/>
      <c r="L135" s="31"/>
      <c r="M135" s="32"/>
      <c r="N135" s="33"/>
      <c r="O135" s="33"/>
      <c r="P135" s="38">
        <v>40</v>
      </c>
    </row>
    <row r="136" spans="10:16" ht="15" customHeight="1">
      <c r="J136" s="31">
        <v>2</v>
      </c>
      <c r="K136" s="32"/>
      <c r="L136" s="31"/>
      <c r="M136" s="32"/>
      <c r="N136" s="33"/>
      <c r="O136" s="33"/>
      <c r="P136" s="38">
        <v>35</v>
      </c>
    </row>
    <row r="137" spans="10:16" ht="15" customHeight="1">
      <c r="J137" s="31">
        <v>3</v>
      </c>
      <c r="K137" s="32"/>
      <c r="L137" s="31"/>
      <c r="M137" s="32"/>
      <c r="N137" s="33"/>
      <c r="O137" s="33"/>
      <c r="P137" s="38">
        <v>32</v>
      </c>
    </row>
    <row r="138" spans="10:16" ht="15" customHeight="1">
      <c r="J138" s="31">
        <v>4</v>
      </c>
      <c r="K138" s="32"/>
      <c r="L138" s="31"/>
      <c r="M138" s="32"/>
      <c r="N138" s="33"/>
      <c r="O138" s="33"/>
      <c r="P138" s="38">
        <v>30</v>
      </c>
    </row>
    <row r="139" spans="10:16" ht="15" customHeight="1">
      <c r="J139" s="31">
        <v>5</v>
      </c>
      <c r="K139" s="32"/>
      <c r="L139" s="31"/>
      <c r="M139" s="32"/>
      <c r="N139" s="33"/>
      <c r="O139" s="33"/>
      <c r="P139" s="38">
        <v>29</v>
      </c>
    </row>
    <row r="140" spans="10:16" ht="15" customHeight="1">
      <c r="J140" s="31">
        <v>6</v>
      </c>
      <c r="K140" s="32"/>
      <c r="L140" s="31"/>
      <c r="M140" s="32"/>
      <c r="N140" s="33"/>
      <c r="O140" s="33"/>
      <c r="P140" s="38">
        <v>28</v>
      </c>
    </row>
    <row r="141" spans="10:16" ht="15" customHeight="1">
      <c r="J141" s="31">
        <v>7</v>
      </c>
      <c r="K141" s="32"/>
      <c r="L141" s="31"/>
      <c r="M141" s="32"/>
      <c r="N141" s="33"/>
      <c r="O141" s="33"/>
      <c r="P141" s="38">
        <v>27</v>
      </c>
    </row>
    <row r="142" spans="10:16" ht="15" customHeight="1">
      <c r="J142" s="31">
        <v>8</v>
      </c>
      <c r="K142" s="32"/>
      <c r="L142" s="31"/>
      <c r="M142" s="32"/>
      <c r="N142" s="33"/>
      <c r="O142" s="33"/>
      <c r="P142" s="38">
        <v>26</v>
      </c>
    </row>
    <row r="143" spans="10:16" ht="15" customHeight="1">
      <c r="J143" s="31">
        <v>9</v>
      </c>
      <c r="K143" s="32"/>
      <c r="L143" s="31"/>
      <c r="M143" s="32"/>
      <c r="N143" s="33"/>
      <c r="O143" s="33"/>
      <c r="P143" s="38">
        <v>25</v>
      </c>
    </row>
    <row r="144" spans="10:16" ht="15" customHeight="1">
      <c r="J144" s="31">
        <v>10</v>
      </c>
      <c r="K144" s="32"/>
      <c r="L144" s="31"/>
      <c r="M144" s="32"/>
      <c r="N144" s="33"/>
      <c r="O144" s="33"/>
      <c r="P144" s="38">
        <v>24</v>
      </c>
    </row>
    <row r="145" spans="10:16" ht="15" customHeight="1">
      <c r="J145" s="31">
        <v>11</v>
      </c>
      <c r="K145" s="32"/>
      <c r="L145" s="31"/>
      <c r="M145" s="32"/>
      <c r="N145" s="33"/>
      <c r="O145" s="33"/>
      <c r="P145" s="38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PageLayoutView="0" workbookViewId="0" topLeftCell="A1">
      <selection activeCell="G175" sqref="G175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30.421875" style="0" customWidth="1"/>
    <col min="4" max="4" width="7.00390625" style="0" customWidth="1"/>
    <col min="5" max="5" width="10.140625" style="38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5"/>
      <c r="B3" s="29" t="s">
        <v>4</v>
      </c>
      <c r="C3" s="29" t="s">
        <v>5</v>
      </c>
      <c r="D3" s="17" t="s">
        <v>6</v>
      </c>
      <c r="E3" s="171" t="s">
        <v>971</v>
      </c>
      <c r="F3" s="27"/>
    </row>
    <row r="4" spans="1:8" ht="15.75">
      <c r="A4" s="21">
        <v>1</v>
      </c>
      <c r="B4" s="32" t="s">
        <v>556</v>
      </c>
      <c r="C4" s="115" t="s">
        <v>425</v>
      </c>
      <c r="D4" s="33">
        <v>1000</v>
      </c>
      <c r="E4" s="38" t="s">
        <v>973</v>
      </c>
      <c r="F4" s="116"/>
      <c r="G4" s="116"/>
      <c r="H4" s="117"/>
    </row>
    <row r="5" spans="1:8" ht="15.75">
      <c r="A5" s="21">
        <v>2</v>
      </c>
      <c r="B5" s="32" t="s">
        <v>396</v>
      </c>
      <c r="C5" s="32" t="s">
        <v>296</v>
      </c>
      <c r="D5" s="33">
        <v>1000</v>
      </c>
      <c r="E5" s="38" t="s">
        <v>973</v>
      </c>
      <c r="F5" s="116"/>
      <c r="G5" s="116"/>
      <c r="H5" s="117"/>
    </row>
    <row r="6" spans="1:8" ht="15.75">
      <c r="A6" s="21">
        <v>3</v>
      </c>
      <c r="B6" s="32" t="s">
        <v>397</v>
      </c>
      <c r="C6" s="32" t="s">
        <v>296</v>
      </c>
      <c r="D6" s="33">
        <v>1000</v>
      </c>
      <c r="E6" s="38" t="s">
        <v>973</v>
      </c>
      <c r="F6" s="116"/>
      <c r="G6" s="116"/>
      <c r="H6" s="117"/>
    </row>
    <row r="7" spans="1:8" ht="15.75">
      <c r="A7" s="21">
        <v>4</v>
      </c>
      <c r="B7" s="32" t="s">
        <v>247</v>
      </c>
      <c r="C7" s="115" t="s">
        <v>425</v>
      </c>
      <c r="D7" s="33">
        <v>1000</v>
      </c>
      <c r="E7" s="38" t="s">
        <v>973</v>
      </c>
      <c r="F7" s="116"/>
      <c r="G7" s="116"/>
      <c r="H7" s="117"/>
    </row>
    <row r="8" spans="1:8" ht="15.75">
      <c r="A8" s="21">
        <v>5</v>
      </c>
      <c r="B8" s="32" t="s">
        <v>182</v>
      </c>
      <c r="C8" s="115" t="s">
        <v>425</v>
      </c>
      <c r="D8" s="33">
        <v>1000</v>
      </c>
      <c r="E8" s="38" t="s">
        <v>973</v>
      </c>
      <c r="F8" s="116"/>
      <c r="G8" s="116"/>
      <c r="H8" s="117"/>
    </row>
    <row r="9" spans="1:8" ht="15.75">
      <c r="A9" s="21">
        <v>6</v>
      </c>
      <c r="B9" s="32" t="s">
        <v>716</v>
      </c>
      <c r="C9" s="115" t="s">
        <v>425</v>
      </c>
      <c r="D9" s="33">
        <v>1000</v>
      </c>
      <c r="E9" s="38" t="s">
        <v>973</v>
      </c>
      <c r="F9" s="116"/>
      <c r="G9" s="116"/>
      <c r="H9" s="117"/>
    </row>
    <row r="10" spans="1:8" ht="15.75">
      <c r="A10" s="21">
        <v>7</v>
      </c>
      <c r="B10" s="32" t="s">
        <v>968</v>
      </c>
      <c r="C10" s="32" t="s">
        <v>296</v>
      </c>
      <c r="D10" s="33">
        <v>1000</v>
      </c>
      <c r="E10" s="38" t="s">
        <v>973</v>
      </c>
      <c r="F10" s="116"/>
      <c r="G10" s="116"/>
      <c r="H10" s="117"/>
    </row>
    <row r="11" spans="1:8" ht="15.75">
      <c r="A11" s="21">
        <v>8</v>
      </c>
      <c r="B11" s="32" t="s">
        <v>398</v>
      </c>
      <c r="C11" s="32" t="s">
        <v>296</v>
      </c>
      <c r="D11" s="33">
        <v>1000</v>
      </c>
      <c r="E11" s="38" t="s">
        <v>973</v>
      </c>
      <c r="F11" s="116"/>
      <c r="G11" s="116"/>
      <c r="H11" s="117"/>
    </row>
    <row r="12" spans="1:8" ht="15.75">
      <c r="A12" s="21">
        <v>9</v>
      </c>
      <c r="B12" s="32" t="s">
        <v>233</v>
      </c>
      <c r="C12" s="32" t="s">
        <v>38</v>
      </c>
      <c r="D12" s="33">
        <v>1000</v>
      </c>
      <c r="F12" s="116"/>
      <c r="G12" s="116"/>
      <c r="H12" s="117"/>
    </row>
    <row r="13" spans="1:8" ht="15.75">
      <c r="A13" s="21">
        <v>10</v>
      </c>
      <c r="B13" s="342" t="s">
        <v>946</v>
      </c>
      <c r="C13" s="342" t="s">
        <v>931</v>
      </c>
      <c r="D13" s="33">
        <v>1000</v>
      </c>
      <c r="F13" s="116"/>
      <c r="G13" s="116"/>
      <c r="H13" s="117"/>
    </row>
    <row r="14" spans="1:8" ht="15.75">
      <c r="A14" s="21">
        <v>11</v>
      </c>
      <c r="B14" s="342" t="s">
        <v>949</v>
      </c>
      <c r="C14" s="342" t="s">
        <v>931</v>
      </c>
      <c r="D14" s="33">
        <v>1000</v>
      </c>
      <c r="F14" s="116"/>
      <c r="G14" s="116"/>
      <c r="H14" s="117"/>
    </row>
    <row r="15" spans="1:8" ht="15.75">
      <c r="A15" s="21">
        <v>12</v>
      </c>
      <c r="B15" s="115" t="s">
        <v>518</v>
      </c>
      <c r="C15" s="115" t="s">
        <v>172</v>
      </c>
      <c r="D15" s="33">
        <v>1000</v>
      </c>
      <c r="F15" s="116"/>
      <c r="G15" s="116"/>
      <c r="H15" s="117"/>
    </row>
    <row r="16" spans="1:8" ht="15.75">
      <c r="A16" s="21">
        <v>13</v>
      </c>
      <c r="B16" s="342" t="s">
        <v>633</v>
      </c>
      <c r="C16" s="32" t="s">
        <v>172</v>
      </c>
      <c r="D16" s="33">
        <v>1000</v>
      </c>
      <c r="F16" s="116"/>
      <c r="G16" s="116"/>
      <c r="H16" s="117"/>
    </row>
    <row r="17" spans="1:8" ht="15.75">
      <c r="A17" s="21">
        <v>14</v>
      </c>
      <c r="B17" s="32" t="s">
        <v>393</v>
      </c>
      <c r="C17" s="32" t="s">
        <v>296</v>
      </c>
      <c r="D17" s="33">
        <v>1000</v>
      </c>
      <c r="E17" s="38" t="s">
        <v>973</v>
      </c>
      <c r="F17" s="116"/>
      <c r="G17" s="116"/>
      <c r="H17" s="117"/>
    </row>
    <row r="18" spans="1:8" ht="15.75">
      <c r="A18" s="21">
        <v>15</v>
      </c>
      <c r="B18" s="32" t="s">
        <v>965</v>
      </c>
      <c r="C18" s="32" t="s">
        <v>44</v>
      </c>
      <c r="D18" s="33">
        <v>1000</v>
      </c>
      <c r="F18" s="116"/>
      <c r="G18" s="116"/>
      <c r="H18" s="117"/>
    </row>
    <row r="19" spans="1:8" ht="15.75">
      <c r="A19" s="21">
        <v>16</v>
      </c>
      <c r="B19" s="40" t="s">
        <v>967</v>
      </c>
      <c r="C19" s="32" t="s">
        <v>44</v>
      </c>
      <c r="D19" s="33">
        <v>1000</v>
      </c>
      <c r="F19" s="116"/>
      <c r="G19" s="116"/>
      <c r="H19" s="117"/>
    </row>
    <row r="20" spans="1:8" ht="15.75">
      <c r="A20" s="21">
        <v>17</v>
      </c>
      <c r="B20" s="32" t="s">
        <v>969</v>
      </c>
      <c r="C20" s="32" t="s">
        <v>44</v>
      </c>
      <c r="D20" s="33">
        <v>1000</v>
      </c>
      <c r="F20" s="116"/>
      <c r="G20" s="116"/>
      <c r="H20" s="117"/>
    </row>
    <row r="21" spans="1:8" ht="15.75">
      <c r="A21" s="21">
        <v>18</v>
      </c>
      <c r="B21" s="40" t="s">
        <v>728</v>
      </c>
      <c r="C21" s="32" t="s">
        <v>734</v>
      </c>
      <c r="D21" s="33">
        <v>1000</v>
      </c>
      <c r="E21" s="38" t="s">
        <v>973</v>
      </c>
      <c r="F21" s="116"/>
      <c r="G21" s="116"/>
      <c r="H21" s="117"/>
    </row>
    <row r="22" spans="1:8" ht="15.75">
      <c r="A22" s="21">
        <v>19</v>
      </c>
      <c r="B22" s="32" t="s">
        <v>387</v>
      </c>
      <c r="C22" s="32" t="s">
        <v>173</v>
      </c>
      <c r="D22" s="33">
        <v>1000</v>
      </c>
      <c r="F22" s="116"/>
      <c r="G22" s="116"/>
      <c r="H22" s="117"/>
    </row>
    <row r="23" spans="1:8" ht="15.75">
      <c r="A23" s="21">
        <v>20</v>
      </c>
      <c r="B23" s="115" t="s">
        <v>139</v>
      </c>
      <c r="C23" s="115" t="s">
        <v>425</v>
      </c>
      <c r="D23" s="33">
        <v>1100</v>
      </c>
      <c r="E23" s="38" t="s">
        <v>973</v>
      </c>
      <c r="F23" s="116"/>
      <c r="G23" s="116"/>
      <c r="H23" s="117"/>
    </row>
    <row r="24" spans="1:8" ht="15.75">
      <c r="A24" s="21">
        <v>21</v>
      </c>
      <c r="B24" s="40" t="s">
        <v>249</v>
      </c>
      <c r="C24" s="40" t="s">
        <v>425</v>
      </c>
      <c r="D24" s="33">
        <v>1000</v>
      </c>
      <c r="E24" s="38" t="s">
        <v>973</v>
      </c>
      <c r="F24" s="116"/>
      <c r="G24" s="116"/>
      <c r="H24" s="117"/>
    </row>
    <row r="25" spans="1:8" ht="15.75">
      <c r="A25" s="21">
        <v>22</v>
      </c>
      <c r="B25" s="32" t="s">
        <v>394</v>
      </c>
      <c r="C25" s="32" t="s">
        <v>425</v>
      </c>
      <c r="D25" s="33">
        <v>1000</v>
      </c>
      <c r="E25" s="38" t="s">
        <v>973</v>
      </c>
      <c r="F25" s="116"/>
      <c r="G25" s="116"/>
      <c r="H25" s="117"/>
    </row>
    <row r="26" spans="1:8" ht="15.75">
      <c r="A26" s="21">
        <v>23</v>
      </c>
      <c r="B26" s="32" t="s">
        <v>717</v>
      </c>
      <c r="C26" s="115" t="s">
        <v>425</v>
      </c>
      <c r="D26" s="33">
        <v>1000</v>
      </c>
      <c r="E26" s="38" t="s">
        <v>973</v>
      </c>
      <c r="F26" s="116"/>
      <c r="G26" s="116"/>
      <c r="H26" s="117"/>
    </row>
    <row r="27" spans="1:8" ht="15.75">
      <c r="A27" s="21">
        <v>24</v>
      </c>
      <c r="B27" s="32" t="s">
        <v>718</v>
      </c>
      <c r="C27" s="115" t="s">
        <v>425</v>
      </c>
      <c r="D27" s="33">
        <v>1000</v>
      </c>
      <c r="E27" s="38" t="s">
        <v>973</v>
      </c>
      <c r="F27" s="116"/>
      <c r="G27" s="116"/>
      <c r="H27" s="117"/>
    </row>
    <row r="28" spans="1:8" ht="15.75">
      <c r="A28" s="21">
        <v>25</v>
      </c>
      <c r="B28" s="32" t="s">
        <v>720</v>
      </c>
      <c r="C28" s="115" t="s">
        <v>425</v>
      </c>
      <c r="D28" s="33">
        <v>1000</v>
      </c>
      <c r="E28" s="38" t="s">
        <v>973</v>
      </c>
      <c r="F28" s="116"/>
      <c r="G28" s="116"/>
      <c r="H28" s="117"/>
    </row>
    <row r="29" spans="1:8" ht="15.75">
      <c r="A29" s="21">
        <v>26</v>
      </c>
      <c r="B29" s="32" t="s">
        <v>730</v>
      </c>
      <c r="C29" s="115" t="s">
        <v>425</v>
      </c>
      <c r="D29" s="33">
        <v>1000</v>
      </c>
      <c r="E29" s="38" t="s">
        <v>973</v>
      </c>
      <c r="F29" s="116"/>
      <c r="G29" s="116"/>
      <c r="H29" s="117"/>
    </row>
    <row r="30" spans="1:8" ht="15.75">
      <c r="A30" s="21">
        <v>27</v>
      </c>
      <c r="B30" s="32" t="s">
        <v>780</v>
      </c>
      <c r="C30" s="115" t="s">
        <v>425</v>
      </c>
      <c r="D30" s="33">
        <v>1000</v>
      </c>
      <c r="E30" s="38" t="s">
        <v>973</v>
      </c>
      <c r="F30" s="116"/>
      <c r="G30" s="116"/>
      <c r="H30" s="117"/>
    </row>
    <row r="31" spans="1:8" ht="15.75">
      <c r="A31" s="21">
        <v>28</v>
      </c>
      <c r="B31" s="437" t="s">
        <v>184</v>
      </c>
      <c r="C31" s="437" t="s">
        <v>284</v>
      </c>
      <c r="D31" s="33">
        <v>1000</v>
      </c>
      <c r="E31" s="38" t="s">
        <v>974</v>
      </c>
      <c r="F31" s="116"/>
      <c r="G31" s="116"/>
      <c r="H31" s="117"/>
    </row>
    <row r="32" spans="1:8" ht="15.75">
      <c r="A32" s="21">
        <v>29</v>
      </c>
      <c r="B32" s="32" t="s">
        <v>547</v>
      </c>
      <c r="C32" s="32" t="s">
        <v>284</v>
      </c>
      <c r="D32" s="33">
        <v>1000</v>
      </c>
      <c r="E32" s="38" t="s">
        <v>974</v>
      </c>
      <c r="F32" s="116"/>
      <c r="G32" s="116"/>
      <c r="H32" s="117"/>
    </row>
    <row r="33" spans="1:8" ht="15.75">
      <c r="A33" s="21">
        <v>30</v>
      </c>
      <c r="B33" s="32" t="s">
        <v>391</v>
      </c>
      <c r="C33" s="32" t="s">
        <v>284</v>
      </c>
      <c r="D33" s="33">
        <v>1000</v>
      </c>
      <c r="E33" s="38" t="s">
        <v>974</v>
      </c>
      <c r="F33" s="116"/>
      <c r="G33" s="116"/>
      <c r="H33" s="117"/>
    </row>
    <row r="34" spans="1:8" ht="15.75">
      <c r="A34" s="21">
        <v>31</v>
      </c>
      <c r="B34" s="32" t="s">
        <v>389</v>
      </c>
      <c r="C34" s="32" t="s">
        <v>294</v>
      </c>
      <c r="D34" s="33">
        <v>1000</v>
      </c>
      <c r="F34" s="116"/>
      <c r="G34" s="116"/>
      <c r="H34" s="117"/>
    </row>
    <row r="35" spans="1:8" ht="15.75">
      <c r="A35" s="21">
        <v>32</v>
      </c>
      <c r="B35" s="40" t="s">
        <v>710</v>
      </c>
      <c r="C35" s="40" t="s">
        <v>118</v>
      </c>
      <c r="D35" s="33">
        <v>1000</v>
      </c>
      <c r="F35" s="116"/>
      <c r="G35" s="116"/>
      <c r="H35" s="117"/>
    </row>
    <row r="36" spans="1:8" ht="15.75">
      <c r="A36" s="21">
        <v>33</v>
      </c>
      <c r="B36" s="32" t="s">
        <v>764</v>
      </c>
      <c r="C36" s="32" t="s">
        <v>118</v>
      </c>
      <c r="D36" s="33">
        <v>1100</v>
      </c>
      <c r="F36" s="116"/>
      <c r="G36" s="116"/>
      <c r="H36" s="117"/>
    </row>
    <row r="37" spans="1:8" ht="15.75">
      <c r="A37" s="21">
        <v>34</v>
      </c>
      <c r="B37" s="342" t="s">
        <v>635</v>
      </c>
      <c r="C37" s="32" t="s">
        <v>118</v>
      </c>
      <c r="D37" s="33">
        <v>1000</v>
      </c>
      <c r="F37" s="116"/>
      <c r="G37" s="116"/>
      <c r="H37" s="117"/>
    </row>
    <row r="38" spans="1:8" ht="15.75">
      <c r="A38" s="21">
        <v>35</v>
      </c>
      <c r="B38" s="437" t="s">
        <v>240</v>
      </c>
      <c r="C38" s="437" t="s">
        <v>39</v>
      </c>
      <c r="D38" s="33">
        <v>1000</v>
      </c>
      <c r="F38" s="116"/>
      <c r="G38" s="116"/>
      <c r="H38" s="117"/>
    </row>
    <row r="39" spans="1:8" ht="15.75">
      <c r="A39" s="21">
        <v>36</v>
      </c>
      <c r="B39" s="32" t="s">
        <v>230</v>
      </c>
      <c r="C39" s="32" t="s">
        <v>39</v>
      </c>
      <c r="D39" s="33">
        <v>1000</v>
      </c>
      <c r="F39" s="116"/>
      <c r="G39" s="116"/>
      <c r="H39" s="117"/>
    </row>
    <row r="40" spans="1:8" ht="15.75">
      <c r="A40" s="21">
        <v>37</v>
      </c>
      <c r="B40" s="32" t="s">
        <v>168</v>
      </c>
      <c r="C40" s="32" t="s">
        <v>39</v>
      </c>
      <c r="D40" s="33">
        <v>1100</v>
      </c>
      <c r="F40" s="116"/>
      <c r="G40" s="116"/>
      <c r="H40" s="117"/>
    </row>
    <row r="41" spans="1:8" ht="15.75">
      <c r="A41" s="21">
        <v>38</v>
      </c>
      <c r="B41" s="32" t="s">
        <v>810</v>
      </c>
      <c r="C41" s="32" t="s">
        <v>751</v>
      </c>
      <c r="D41" s="33">
        <v>1000</v>
      </c>
      <c r="F41" s="116"/>
      <c r="G41" s="116"/>
      <c r="H41" s="117"/>
    </row>
    <row r="42" spans="1:8" ht="15.75">
      <c r="A42" s="21">
        <v>39</v>
      </c>
      <c r="B42" s="32" t="s">
        <v>549</v>
      </c>
      <c r="C42" s="32" t="s">
        <v>606</v>
      </c>
      <c r="D42" s="33">
        <v>1000</v>
      </c>
      <c r="F42" s="116"/>
      <c r="G42" s="116"/>
      <c r="H42" s="117"/>
    </row>
    <row r="43" spans="1:8" ht="15.75">
      <c r="A43" s="21">
        <v>40</v>
      </c>
      <c r="B43" s="342" t="s">
        <v>637</v>
      </c>
      <c r="C43" s="342" t="s">
        <v>638</v>
      </c>
      <c r="D43" s="33">
        <v>1000</v>
      </c>
      <c r="F43" s="116"/>
      <c r="G43" s="116"/>
      <c r="H43" s="117"/>
    </row>
    <row r="44" spans="1:8" ht="15.75">
      <c r="A44" s="21">
        <v>41</v>
      </c>
      <c r="B44" s="342" t="s">
        <v>942</v>
      </c>
      <c r="C44" s="342" t="s">
        <v>951</v>
      </c>
      <c r="D44" s="33">
        <v>1000</v>
      </c>
      <c r="F44" s="116"/>
      <c r="G44" s="116"/>
      <c r="H44" s="117"/>
    </row>
    <row r="45" spans="1:8" ht="15.75">
      <c r="A45" s="21">
        <v>42</v>
      </c>
      <c r="B45" s="115" t="s">
        <v>167</v>
      </c>
      <c r="C45" s="115" t="s">
        <v>338</v>
      </c>
      <c r="D45" s="33">
        <v>1000</v>
      </c>
      <c r="F45" s="116"/>
      <c r="G45" s="116"/>
      <c r="H45" s="117"/>
    </row>
    <row r="46" spans="1:8" ht="15.75">
      <c r="A46" s="21">
        <v>43</v>
      </c>
      <c r="B46" s="32" t="s">
        <v>154</v>
      </c>
      <c r="C46" s="32" t="s">
        <v>181</v>
      </c>
      <c r="D46" s="33">
        <v>1000</v>
      </c>
      <c r="F46" s="116"/>
      <c r="G46" s="116"/>
      <c r="H46" s="117"/>
    </row>
    <row r="47" spans="1:8" ht="15.75">
      <c r="A47" s="21">
        <v>44</v>
      </c>
      <c r="B47" s="32" t="s">
        <v>812</v>
      </c>
      <c r="C47" s="32" t="s">
        <v>35</v>
      </c>
      <c r="D47" s="33">
        <v>1000</v>
      </c>
      <c r="F47" s="116"/>
      <c r="G47" s="116"/>
      <c r="H47" s="117"/>
    </row>
    <row r="48" spans="1:8" ht="15.75">
      <c r="A48" s="21">
        <v>45</v>
      </c>
      <c r="B48" s="32" t="s">
        <v>724</v>
      </c>
      <c r="C48" s="32" t="s">
        <v>704</v>
      </c>
      <c r="D48" s="33">
        <v>1000</v>
      </c>
      <c r="F48" s="116"/>
      <c r="G48" s="116"/>
      <c r="H48" s="117"/>
    </row>
    <row r="49" spans="1:8" ht="15.75">
      <c r="A49" s="21">
        <v>46</v>
      </c>
      <c r="B49" s="32" t="s">
        <v>533</v>
      </c>
      <c r="C49" s="32" t="s">
        <v>734</v>
      </c>
      <c r="D49" s="33">
        <v>1000</v>
      </c>
      <c r="E49" s="38" t="s">
        <v>973</v>
      </c>
      <c r="F49" s="39"/>
      <c r="G49" s="39"/>
      <c r="H49" s="39"/>
    </row>
    <row r="50" spans="1:8" ht="15.75">
      <c r="A50" s="21">
        <v>47</v>
      </c>
      <c r="B50" s="32" t="s">
        <v>558</v>
      </c>
      <c r="C50" s="32" t="s">
        <v>734</v>
      </c>
      <c r="D50" s="33">
        <v>1000</v>
      </c>
      <c r="E50" s="38" t="s">
        <v>973</v>
      </c>
      <c r="F50" s="39"/>
      <c r="G50" s="39"/>
      <c r="H50" s="39"/>
    </row>
    <row r="51" spans="1:4" ht="15.75">
      <c r="A51" s="21">
        <v>48</v>
      </c>
      <c r="B51" s="32" t="s">
        <v>253</v>
      </c>
      <c r="C51" s="32" t="s">
        <v>305</v>
      </c>
      <c r="D51" s="33">
        <v>1000</v>
      </c>
    </row>
    <row r="52" spans="1:4" ht="15.75">
      <c r="A52" s="21">
        <v>49</v>
      </c>
      <c r="B52" s="32" t="s">
        <v>836</v>
      </c>
      <c r="C52" s="32" t="s">
        <v>832</v>
      </c>
      <c r="D52" s="33">
        <v>1000</v>
      </c>
    </row>
    <row r="53" spans="1:4" ht="15.75">
      <c r="A53" s="21">
        <v>50</v>
      </c>
      <c r="B53" s="32" t="s">
        <v>540</v>
      </c>
      <c r="C53" s="32" t="s">
        <v>541</v>
      </c>
      <c r="D53" s="33">
        <v>1000</v>
      </c>
    </row>
    <row r="54" spans="1:4" ht="15.75">
      <c r="A54" s="21">
        <v>51</v>
      </c>
      <c r="B54" s="115" t="s">
        <v>231</v>
      </c>
      <c r="C54" s="115" t="s">
        <v>299</v>
      </c>
      <c r="D54" s="33">
        <v>1000</v>
      </c>
    </row>
    <row r="55" spans="1:8" ht="15.75">
      <c r="A55" s="21">
        <v>52</v>
      </c>
      <c r="B55" s="32" t="s">
        <v>232</v>
      </c>
      <c r="C55" s="32" t="s">
        <v>299</v>
      </c>
      <c r="D55" s="33">
        <v>1000</v>
      </c>
      <c r="F55" s="116"/>
      <c r="G55" s="116"/>
      <c r="H55" s="117"/>
    </row>
    <row r="56" spans="1:8" ht="15.75">
      <c r="A56" s="21">
        <v>53</v>
      </c>
      <c r="B56" s="32" t="s">
        <v>783</v>
      </c>
      <c r="C56" s="32" t="s">
        <v>121</v>
      </c>
      <c r="D56" s="33">
        <v>1000</v>
      </c>
      <c r="F56" s="116"/>
      <c r="G56" s="116"/>
      <c r="H56" s="117"/>
    </row>
    <row r="57" spans="6:8" ht="13.5" thickBot="1">
      <c r="F57" s="116"/>
      <c r="G57" s="116"/>
      <c r="H57" s="117"/>
    </row>
    <row r="58" spans="1:8" ht="13.5" thickBot="1">
      <c r="A58" s="9"/>
      <c r="B58" s="10" t="s">
        <v>24</v>
      </c>
      <c r="C58" s="7"/>
      <c r="D58" s="8"/>
      <c r="F58" s="116"/>
      <c r="G58" s="116"/>
      <c r="H58" s="117"/>
    </row>
    <row r="59" spans="1:8" ht="12.75">
      <c r="A59" s="15"/>
      <c r="B59" s="29" t="s">
        <v>4</v>
      </c>
      <c r="C59" s="29" t="s">
        <v>5</v>
      </c>
      <c r="D59" s="17" t="s">
        <v>6</v>
      </c>
      <c r="F59" s="116"/>
      <c r="G59" s="116"/>
      <c r="H59" s="117"/>
    </row>
    <row r="60" spans="1:5" ht="15.75">
      <c r="A60" s="15">
        <v>1</v>
      </c>
      <c r="B60" s="32" t="s">
        <v>237</v>
      </c>
      <c r="C60" s="32" t="s">
        <v>665</v>
      </c>
      <c r="D60" s="33">
        <v>1250</v>
      </c>
      <c r="E60" s="38" t="s">
        <v>973</v>
      </c>
    </row>
    <row r="61" spans="1:5" ht="15.75">
      <c r="A61" s="15">
        <v>2</v>
      </c>
      <c r="B61" s="32" t="s">
        <v>246</v>
      </c>
      <c r="C61" s="115" t="s">
        <v>290</v>
      </c>
      <c r="D61" s="33">
        <v>1000</v>
      </c>
      <c r="E61" s="38" t="s">
        <v>973</v>
      </c>
    </row>
    <row r="62" spans="1:4" ht="15.75">
      <c r="A62" s="15">
        <v>3</v>
      </c>
      <c r="B62" s="342" t="s">
        <v>634</v>
      </c>
      <c r="C62" s="342" t="s">
        <v>618</v>
      </c>
      <c r="D62" s="33">
        <v>1000</v>
      </c>
    </row>
    <row r="63" spans="1:4" ht="15.75">
      <c r="A63" s="15">
        <v>4</v>
      </c>
      <c r="B63" s="115" t="s">
        <v>111</v>
      </c>
      <c r="C63" s="115" t="s">
        <v>172</v>
      </c>
      <c r="D63" s="33">
        <v>1250</v>
      </c>
    </row>
    <row r="64" spans="1:4" ht="15.75">
      <c r="A64" s="15">
        <v>5</v>
      </c>
      <c r="B64" s="32" t="s">
        <v>142</v>
      </c>
      <c r="C64" s="32" t="s">
        <v>172</v>
      </c>
      <c r="D64" s="33">
        <v>1000</v>
      </c>
    </row>
    <row r="65" spans="1:4" ht="15.75">
      <c r="A65" s="15">
        <v>6</v>
      </c>
      <c r="B65" s="32" t="s">
        <v>108</v>
      </c>
      <c r="C65" s="32" t="s">
        <v>172</v>
      </c>
      <c r="D65" s="33">
        <v>1100</v>
      </c>
    </row>
    <row r="66" spans="1:4" ht="15.75">
      <c r="A66" s="15">
        <v>7</v>
      </c>
      <c r="B66" s="32" t="s">
        <v>179</v>
      </c>
      <c r="C66" s="32" t="s">
        <v>172</v>
      </c>
      <c r="D66" s="33">
        <v>1000</v>
      </c>
    </row>
    <row r="67" spans="1:8" ht="15.75">
      <c r="A67" s="15">
        <v>8</v>
      </c>
      <c r="B67" s="32" t="s">
        <v>116</v>
      </c>
      <c r="C67" s="32" t="s">
        <v>172</v>
      </c>
      <c r="D67" s="33">
        <v>1000</v>
      </c>
      <c r="F67" s="116"/>
      <c r="G67" s="116"/>
      <c r="H67" s="117"/>
    </row>
    <row r="68" spans="1:8" ht="15.75">
      <c r="A68" s="15">
        <v>9</v>
      </c>
      <c r="B68" s="32" t="s">
        <v>120</v>
      </c>
      <c r="C68" s="32" t="s">
        <v>115</v>
      </c>
      <c r="D68" s="33">
        <v>1000</v>
      </c>
      <c r="F68" s="39"/>
      <c r="G68" s="39"/>
      <c r="H68" s="39"/>
    </row>
    <row r="69" spans="1:4" ht="15.75">
      <c r="A69" s="15">
        <v>10</v>
      </c>
      <c r="B69" s="32" t="s">
        <v>183</v>
      </c>
      <c r="C69" s="32" t="s">
        <v>44</v>
      </c>
      <c r="D69" s="33">
        <v>1000</v>
      </c>
    </row>
    <row r="70" spans="1:4" ht="15.75">
      <c r="A70" s="15">
        <v>11</v>
      </c>
      <c r="B70" s="32" t="s">
        <v>522</v>
      </c>
      <c r="C70" s="32" t="s">
        <v>44</v>
      </c>
      <c r="D70" s="33">
        <v>1000</v>
      </c>
    </row>
    <row r="71" spans="1:5" ht="15.75">
      <c r="A71" s="15">
        <v>12</v>
      </c>
      <c r="B71" s="342" t="s">
        <v>945</v>
      </c>
      <c r="C71" s="32" t="s">
        <v>296</v>
      </c>
      <c r="D71" s="33">
        <v>1000</v>
      </c>
      <c r="E71" s="38" t="s">
        <v>973</v>
      </c>
    </row>
    <row r="72" spans="1:4" ht="15.75">
      <c r="A72" s="15">
        <v>13</v>
      </c>
      <c r="B72" s="342" t="s">
        <v>631</v>
      </c>
      <c r="C72" s="32" t="s">
        <v>273</v>
      </c>
      <c r="D72" s="33">
        <v>1000</v>
      </c>
    </row>
    <row r="73" spans="1:5" ht="15.75">
      <c r="A73" s="15">
        <v>14</v>
      </c>
      <c r="B73" s="115" t="s">
        <v>252</v>
      </c>
      <c r="C73" s="115" t="s">
        <v>290</v>
      </c>
      <c r="D73" s="33">
        <v>1000</v>
      </c>
      <c r="E73" s="38" t="s">
        <v>973</v>
      </c>
    </row>
    <row r="74" spans="1:5" ht="15.75">
      <c r="A74" s="15">
        <v>15</v>
      </c>
      <c r="B74" s="32" t="s">
        <v>409</v>
      </c>
      <c r="C74" s="32" t="s">
        <v>290</v>
      </c>
      <c r="D74" s="33">
        <v>1000</v>
      </c>
      <c r="E74" s="38" t="s">
        <v>973</v>
      </c>
    </row>
    <row r="75" spans="1:5" ht="15.75">
      <c r="A75" s="15">
        <v>16</v>
      </c>
      <c r="B75" s="32" t="s">
        <v>248</v>
      </c>
      <c r="C75" s="32" t="s">
        <v>290</v>
      </c>
      <c r="D75" s="33">
        <v>1000</v>
      </c>
      <c r="E75" s="38" t="s">
        <v>973</v>
      </c>
    </row>
    <row r="76" spans="1:5" ht="15.75">
      <c r="A76" s="15">
        <v>17</v>
      </c>
      <c r="B76" s="32" t="s">
        <v>713</v>
      </c>
      <c r="C76" s="32" t="s">
        <v>290</v>
      </c>
      <c r="D76" s="33">
        <v>1000</v>
      </c>
      <c r="E76" s="38" t="s">
        <v>973</v>
      </c>
    </row>
    <row r="77" spans="1:5" ht="15.75">
      <c r="A77" s="15">
        <v>18</v>
      </c>
      <c r="B77" s="32" t="s">
        <v>157</v>
      </c>
      <c r="C77" s="32" t="s">
        <v>972</v>
      </c>
      <c r="D77" s="33">
        <v>1000</v>
      </c>
      <c r="E77" s="38" t="s">
        <v>973</v>
      </c>
    </row>
    <row r="78" spans="1:5" ht="15.75">
      <c r="A78" s="15">
        <v>19</v>
      </c>
      <c r="B78" s="32" t="s">
        <v>136</v>
      </c>
      <c r="C78" s="32" t="s">
        <v>972</v>
      </c>
      <c r="D78" s="33">
        <v>1000</v>
      </c>
      <c r="E78" s="38" t="s">
        <v>973</v>
      </c>
    </row>
    <row r="79" spans="1:5" ht="15.75">
      <c r="A79" s="15">
        <v>20</v>
      </c>
      <c r="B79" s="32" t="s">
        <v>152</v>
      </c>
      <c r="C79" s="32" t="s">
        <v>972</v>
      </c>
      <c r="D79" s="33">
        <v>1000</v>
      </c>
      <c r="E79" s="38" t="s">
        <v>973</v>
      </c>
    </row>
    <row r="80" spans="1:4" ht="15.75">
      <c r="A80" s="15">
        <v>21</v>
      </c>
      <c r="B80" s="32" t="s">
        <v>254</v>
      </c>
      <c r="C80" s="32" t="s">
        <v>294</v>
      </c>
      <c r="D80" s="33">
        <v>1000</v>
      </c>
    </row>
    <row r="81" spans="1:5" ht="15.75">
      <c r="A81" s="15">
        <v>22</v>
      </c>
      <c r="B81" s="32" t="s">
        <v>757</v>
      </c>
      <c r="C81" s="32" t="s">
        <v>665</v>
      </c>
      <c r="D81" s="33">
        <v>1250</v>
      </c>
      <c r="E81" s="38" t="s">
        <v>973</v>
      </c>
    </row>
    <row r="82" spans="1:4" ht="15.75">
      <c r="A82" s="15">
        <v>23</v>
      </c>
      <c r="B82" s="437" t="s">
        <v>119</v>
      </c>
      <c r="C82" s="115" t="s">
        <v>95</v>
      </c>
      <c r="D82" s="33">
        <v>1373</v>
      </c>
    </row>
    <row r="83" spans="1:8" ht="15.75">
      <c r="A83" s="15">
        <v>24</v>
      </c>
      <c r="B83" s="437" t="s">
        <v>175</v>
      </c>
      <c r="C83" s="437" t="s">
        <v>118</v>
      </c>
      <c r="D83" s="33">
        <v>1250</v>
      </c>
      <c r="F83" s="116"/>
      <c r="G83" s="116"/>
      <c r="H83" s="117"/>
    </row>
    <row r="84" spans="1:8" ht="15.75">
      <c r="A84" s="15">
        <v>25</v>
      </c>
      <c r="B84" s="437" t="s">
        <v>140</v>
      </c>
      <c r="C84" s="437" t="s">
        <v>118</v>
      </c>
      <c r="D84" s="33">
        <v>1000</v>
      </c>
      <c r="F84" s="116"/>
      <c r="G84" s="116"/>
      <c r="H84" s="117"/>
    </row>
    <row r="85" spans="1:8" ht="15.75">
      <c r="A85" s="15">
        <v>26</v>
      </c>
      <c r="B85" s="32" t="s">
        <v>153</v>
      </c>
      <c r="C85" s="32" t="s">
        <v>118</v>
      </c>
      <c r="D85" s="33">
        <v>1000</v>
      </c>
      <c r="F85" s="116"/>
      <c r="G85" s="116"/>
      <c r="H85" s="117"/>
    </row>
    <row r="86" spans="1:8" ht="15.75">
      <c r="A86" s="15">
        <v>27</v>
      </c>
      <c r="B86" s="342" t="s">
        <v>113</v>
      </c>
      <c r="C86" s="32" t="s">
        <v>118</v>
      </c>
      <c r="D86" s="33">
        <v>1000</v>
      </c>
      <c r="F86" s="116"/>
      <c r="G86" s="116"/>
      <c r="H86" s="117"/>
    </row>
    <row r="87" spans="1:8" ht="15.75">
      <c r="A87" s="15">
        <v>28</v>
      </c>
      <c r="B87" s="32" t="s">
        <v>114</v>
      </c>
      <c r="C87" s="32" t="s">
        <v>265</v>
      </c>
      <c r="D87" s="33">
        <v>1250</v>
      </c>
      <c r="F87" s="116"/>
      <c r="G87" s="116"/>
      <c r="H87" s="117"/>
    </row>
    <row r="88" spans="1:4" ht="15.75">
      <c r="A88" s="15">
        <v>29</v>
      </c>
      <c r="B88" s="32" t="s">
        <v>159</v>
      </c>
      <c r="C88" s="32" t="s">
        <v>39</v>
      </c>
      <c r="D88" s="33">
        <v>1250</v>
      </c>
    </row>
    <row r="89" spans="1:4" ht="15.75">
      <c r="A89" s="15">
        <v>30</v>
      </c>
      <c r="B89" s="32" t="s">
        <v>241</v>
      </c>
      <c r="C89" s="32" t="s">
        <v>39</v>
      </c>
      <c r="D89" s="33">
        <v>1000</v>
      </c>
    </row>
    <row r="90" spans="1:4" ht="15.75">
      <c r="A90" s="15">
        <v>31</v>
      </c>
      <c r="B90" s="32" t="s">
        <v>804</v>
      </c>
      <c r="C90" s="32" t="s">
        <v>751</v>
      </c>
      <c r="D90" s="33">
        <v>1000</v>
      </c>
    </row>
    <row r="91" spans="1:4" ht="15.75">
      <c r="A91" s="15">
        <v>32</v>
      </c>
      <c r="B91" s="32" t="s">
        <v>724</v>
      </c>
      <c r="C91" s="32" t="s">
        <v>751</v>
      </c>
      <c r="D91" s="33">
        <v>1000</v>
      </c>
    </row>
    <row r="92" spans="1:8" ht="15.75">
      <c r="A92" s="15">
        <v>33</v>
      </c>
      <c r="B92" s="32" t="s">
        <v>169</v>
      </c>
      <c r="C92" s="32" t="s">
        <v>338</v>
      </c>
      <c r="D92" s="33">
        <v>1000</v>
      </c>
      <c r="F92" s="116"/>
      <c r="G92" s="116"/>
      <c r="H92" s="117"/>
    </row>
    <row r="93" spans="1:8" ht="15.75">
      <c r="A93" s="15">
        <v>34</v>
      </c>
      <c r="B93" s="115" t="s">
        <v>117</v>
      </c>
      <c r="C93" s="32" t="s">
        <v>290</v>
      </c>
      <c r="D93" s="33">
        <v>1250</v>
      </c>
      <c r="E93" s="38" t="s">
        <v>973</v>
      </c>
      <c r="F93" s="116"/>
      <c r="G93" s="116"/>
      <c r="H93" s="117"/>
    </row>
    <row r="94" spans="1:8" ht="15.75">
      <c r="A94" s="15">
        <v>35</v>
      </c>
      <c r="B94" s="32" t="s">
        <v>799</v>
      </c>
      <c r="C94" s="32" t="s">
        <v>800</v>
      </c>
      <c r="D94" s="33">
        <v>1000</v>
      </c>
      <c r="F94" s="116"/>
      <c r="G94" s="116"/>
      <c r="H94" s="117"/>
    </row>
    <row r="95" spans="1:8" ht="15.75">
      <c r="A95" s="15">
        <v>36</v>
      </c>
      <c r="B95" s="32" t="s">
        <v>162</v>
      </c>
      <c r="C95" s="32" t="s">
        <v>305</v>
      </c>
      <c r="D95" s="33">
        <v>1000</v>
      </c>
      <c r="F95" s="120"/>
      <c r="G95" s="116"/>
      <c r="H95" s="119"/>
    </row>
    <row r="96" spans="1:8" ht="15.75">
      <c r="A96" s="15">
        <v>37</v>
      </c>
      <c r="B96" s="32" t="s">
        <v>163</v>
      </c>
      <c r="C96" s="32" t="s">
        <v>305</v>
      </c>
      <c r="D96" s="33">
        <v>1000</v>
      </c>
      <c r="F96" s="116"/>
      <c r="G96" s="116"/>
      <c r="H96" s="117"/>
    </row>
    <row r="97" spans="1:8" ht="15.75">
      <c r="A97" s="15">
        <v>38</v>
      </c>
      <c r="B97" s="32" t="s">
        <v>805</v>
      </c>
      <c r="C97" s="32" t="s">
        <v>121</v>
      </c>
      <c r="D97" s="33">
        <v>1000</v>
      </c>
      <c r="F97" s="116"/>
      <c r="G97" s="116"/>
      <c r="H97" s="117"/>
    </row>
    <row r="98" spans="6:8" ht="13.5" thickBot="1">
      <c r="F98" s="116"/>
      <c r="G98" s="116"/>
      <c r="H98" s="117"/>
    </row>
    <row r="99" spans="1:8" ht="13.5" thickBot="1">
      <c r="A99" s="9"/>
      <c r="B99" s="10" t="s">
        <v>25</v>
      </c>
      <c r="C99" s="2"/>
      <c r="D99" s="8"/>
      <c r="F99" s="39"/>
      <c r="G99" s="39"/>
      <c r="H99" s="39"/>
    </row>
    <row r="100" spans="1:8" ht="12.75">
      <c r="A100" s="15"/>
      <c r="B100" s="16" t="s">
        <v>4</v>
      </c>
      <c r="C100" s="17" t="s">
        <v>5</v>
      </c>
      <c r="D100" s="17" t="s">
        <v>6</v>
      </c>
      <c r="F100" s="39"/>
      <c r="G100" s="39"/>
      <c r="H100" s="39"/>
    </row>
    <row r="101" spans="1:5" ht="15.75">
      <c r="A101" s="21">
        <v>1</v>
      </c>
      <c r="B101" s="32" t="s">
        <v>255</v>
      </c>
      <c r="C101" s="32" t="s">
        <v>290</v>
      </c>
      <c r="D101" s="33">
        <v>1000</v>
      </c>
      <c r="E101" s="38" t="s">
        <v>973</v>
      </c>
    </row>
    <row r="102" spans="1:5" ht="15.75">
      <c r="A102" s="21">
        <v>2</v>
      </c>
      <c r="B102" s="32" t="s">
        <v>418</v>
      </c>
      <c r="C102" s="32" t="s">
        <v>296</v>
      </c>
      <c r="D102" s="33">
        <v>1000</v>
      </c>
      <c r="E102" s="38" t="s">
        <v>973</v>
      </c>
    </row>
    <row r="103" spans="1:4" ht="15.75">
      <c r="A103" s="21">
        <v>3</v>
      </c>
      <c r="B103" s="32" t="s">
        <v>415</v>
      </c>
      <c r="C103" s="32" t="s">
        <v>38</v>
      </c>
      <c r="D103" s="33">
        <v>1000</v>
      </c>
    </row>
    <row r="104" spans="1:4" ht="15.75">
      <c r="A104" s="21">
        <v>4</v>
      </c>
      <c r="B104" s="115" t="s">
        <v>110</v>
      </c>
      <c r="C104" s="115" t="s">
        <v>172</v>
      </c>
      <c r="D104" s="33">
        <v>1100</v>
      </c>
    </row>
    <row r="105" spans="1:4" ht="15.75">
      <c r="A105" s="21">
        <v>5</v>
      </c>
      <c r="B105" s="32" t="s">
        <v>92</v>
      </c>
      <c r="C105" s="32" t="s">
        <v>172</v>
      </c>
      <c r="D105" s="33">
        <v>1000</v>
      </c>
    </row>
    <row r="106" spans="1:4" ht="15.75">
      <c r="A106" s="21">
        <v>6</v>
      </c>
      <c r="B106" s="32" t="s">
        <v>161</v>
      </c>
      <c r="C106" s="32" t="s">
        <v>172</v>
      </c>
      <c r="D106" s="33">
        <v>1000</v>
      </c>
    </row>
    <row r="107" spans="1:4" ht="15.75">
      <c r="A107" s="21">
        <v>7</v>
      </c>
      <c r="B107" s="32" t="s">
        <v>761</v>
      </c>
      <c r="C107" s="32" t="s">
        <v>850</v>
      </c>
      <c r="D107" s="33">
        <v>1000</v>
      </c>
    </row>
    <row r="108" spans="1:4" ht="15.75">
      <c r="A108" s="21">
        <v>8</v>
      </c>
      <c r="B108" s="121" t="s">
        <v>410</v>
      </c>
      <c r="C108" s="32" t="s">
        <v>273</v>
      </c>
      <c r="D108" s="33">
        <v>1000</v>
      </c>
    </row>
    <row r="109" spans="1:5" ht="15.75">
      <c r="A109" s="21">
        <v>9</v>
      </c>
      <c r="B109" s="115" t="s">
        <v>45</v>
      </c>
      <c r="C109" s="115" t="s">
        <v>284</v>
      </c>
      <c r="D109" s="33">
        <v>1000</v>
      </c>
      <c r="E109" s="38" t="s">
        <v>974</v>
      </c>
    </row>
    <row r="110" spans="1:5" ht="15.75">
      <c r="A110" s="21">
        <v>10</v>
      </c>
      <c r="B110" s="32" t="s">
        <v>104</v>
      </c>
      <c r="C110" s="32" t="s">
        <v>284</v>
      </c>
      <c r="D110" s="33">
        <v>1000</v>
      </c>
      <c r="E110" s="38" t="s">
        <v>974</v>
      </c>
    </row>
    <row r="111" spans="1:5" ht="15.75">
      <c r="A111" s="21">
        <v>11</v>
      </c>
      <c r="B111" s="32" t="s">
        <v>135</v>
      </c>
      <c r="C111" s="32" t="s">
        <v>284</v>
      </c>
      <c r="D111" s="33">
        <v>1000</v>
      </c>
      <c r="E111" s="38" t="s">
        <v>974</v>
      </c>
    </row>
    <row r="112" spans="1:5" ht="15.75">
      <c r="A112" s="21">
        <v>12</v>
      </c>
      <c r="B112" s="115" t="s">
        <v>37</v>
      </c>
      <c r="C112" s="115" t="s">
        <v>40</v>
      </c>
      <c r="D112" s="33">
        <v>1250</v>
      </c>
      <c r="E112" s="38" t="s">
        <v>973</v>
      </c>
    </row>
    <row r="113" spans="1:5" ht="15.75">
      <c r="A113" s="21">
        <v>13</v>
      </c>
      <c r="B113" s="32" t="s">
        <v>414</v>
      </c>
      <c r="C113" s="32" t="s">
        <v>40</v>
      </c>
      <c r="D113" s="33">
        <v>1250</v>
      </c>
      <c r="E113" s="38" t="s">
        <v>973</v>
      </c>
    </row>
    <row r="114" spans="1:8" ht="15.75">
      <c r="A114" s="21">
        <v>14</v>
      </c>
      <c r="B114" s="115" t="s">
        <v>102</v>
      </c>
      <c r="C114" s="115" t="s">
        <v>118</v>
      </c>
      <c r="D114" s="33">
        <v>1354</v>
      </c>
      <c r="F114" s="120"/>
      <c r="G114" s="116"/>
      <c r="H114" s="119"/>
    </row>
    <row r="115" spans="1:4" ht="15.75">
      <c r="A115" s="21">
        <v>15</v>
      </c>
      <c r="B115" s="32" t="s">
        <v>103</v>
      </c>
      <c r="C115" s="32" t="s">
        <v>118</v>
      </c>
      <c r="D115" s="33">
        <v>1645</v>
      </c>
    </row>
    <row r="116" spans="1:4" ht="14.25" customHeight="1">
      <c r="A116" s="21">
        <v>16</v>
      </c>
      <c r="B116" s="32" t="s">
        <v>794</v>
      </c>
      <c r="C116" s="32" t="s">
        <v>118</v>
      </c>
      <c r="D116" s="33">
        <v>1000</v>
      </c>
    </row>
    <row r="117" spans="1:4" ht="15.75">
      <c r="A117" s="21">
        <v>17</v>
      </c>
      <c r="B117" s="332" t="s">
        <v>109</v>
      </c>
      <c r="C117" s="32" t="s">
        <v>265</v>
      </c>
      <c r="D117" s="33">
        <v>1100</v>
      </c>
    </row>
    <row r="118" spans="1:4" ht="15.75">
      <c r="A118" s="21">
        <v>18</v>
      </c>
      <c r="B118" s="40" t="s">
        <v>174</v>
      </c>
      <c r="C118" s="32" t="s">
        <v>265</v>
      </c>
      <c r="D118" s="33">
        <v>1000</v>
      </c>
    </row>
    <row r="119" spans="1:4" ht="15.75">
      <c r="A119" s="21">
        <v>19</v>
      </c>
      <c r="B119" s="115" t="s">
        <v>134</v>
      </c>
      <c r="C119" s="115" t="s">
        <v>972</v>
      </c>
      <c r="D119" s="33">
        <v>1000</v>
      </c>
    </row>
    <row r="120" spans="1:4" ht="15.75">
      <c r="A120" s="21">
        <v>20</v>
      </c>
      <c r="B120" s="32" t="s">
        <v>778</v>
      </c>
      <c r="C120" s="32" t="s">
        <v>35</v>
      </c>
      <c r="D120" s="33">
        <v>1000</v>
      </c>
    </row>
    <row r="121" spans="1:4" ht="15.75">
      <c r="A121" s="21">
        <v>21</v>
      </c>
      <c r="B121" s="32" t="s">
        <v>417</v>
      </c>
      <c r="C121" s="32" t="s">
        <v>340</v>
      </c>
      <c r="D121" s="33">
        <v>1000</v>
      </c>
    </row>
    <row r="122" spans="1:4" ht="15.75">
      <c r="A122" s="21">
        <v>22</v>
      </c>
      <c r="B122" s="32" t="s">
        <v>112</v>
      </c>
      <c r="C122" s="32" t="s">
        <v>305</v>
      </c>
      <c r="D122" s="33">
        <v>1000</v>
      </c>
    </row>
    <row r="123" spans="1:4" ht="15.75">
      <c r="A123" s="21">
        <v>23</v>
      </c>
      <c r="B123" s="32" t="s">
        <v>236</v>
      </c>
      <c r="C123" s="32" t="s">
        <v>299</v>
      </c>
      <c r="D123" s="33">
        <v>1000</v>
      </c>
    </row>
    <row r="124" spans="1:4" ht="15.75">
      <c r="A124" s="21">
        <v>24</v>
      </c>
      <c r="B124" s="32" t="s">
        <v>416</v>
      </c>
      <c r="C124" s="32" t="s">
        <v>299</v>
      </c>
      <c r="D124" s="33">
        <v>1000</v>
      </c>
    </row>
    <row r="125" spans="1:4" ht="15.75">
      <c r="A125" s="21">
        <v>25</v>
      </c>
      <c r="B125" s="32" t="s">
        <v>235</v>
      </c>
      <c r="C125" s="32" t="s">
        <v>299</v>
      </c>
      <c r="D125" s="33">
        <v>1000</v>
      </c>
    </row>
    <row r="126" ht="13.5" thickBot="1"/>
    <row r="127" spans="1:4" ht="13.5" thickBot="1">
      <c r="A127" s="9"/>
      <c r="B127" s="10" t="s">
        <v>26</v>
      </c>
      <c r="C127" s="2"/>
      <c r="D127" s="8"/>
    </row>
    <row r="128" spans="1:4" ht="12.75">
      <c r="A128" s="15"/>
      <c r="B128" s="16" t="s">
        <v>4</v>
      </c>
      <c r="C128" s="17" t="s">
        <v>5</v>
      </c>
      <c r="D128" s="17" t="s">
        <v>6</v>
      </c>
    </row>
    <row r="129" spans="1:4" ht="15.75">
      <c r="A129" s="21">
        <v>1</v>
      </c>
      <c r="B129" s="342" t="s">
        <v>36</v>
      </c>
      <c r="C129" s="342" t="s">
        <v>123</v>
      </c>
      <c r="D129" s="33">
        <v>1913</v>
      </c>
    </row>
    <row r="130" spans="1:4" ht="15.75">
      <c r="A130" s="21">
        <v>2</v>
      </c>
      <c r="B130" s="115" t="s">
        <v>32</v>
      </c>
      <c r="C130" s="115" t="s">
        <v>172</v>
      </c>
      <c r="D130" s="397">
        <v>1781</v>
      </c>
    </row>
    <row r="131" spans="1:8" ht="15.75">
      <c r="A131" s="21">
        <v>3</v>
      </c>
      <c r="B131" s="115" t="s">
        <v>33</v>
      </c>
      <c r="C131" s="115" t="s">
        <v>172</v>
      </c>
      <c r="D131" s="397">
        <v>1790</v>
      </c>
      <c r="F131" s="116"/>
      <c r="G131" s="116"/>
      <c r="H131" s="117"/>
    </row>
    <row r="132" spans="1:8" ht="15.75">
      <c r="A132" s="21">
        <v>4</v>
      </c>
      <c r="B132" s="32" t="s">
        <v>178</v>
      </c>
      <c r="C132" s="32" t="s">
        <v>177</v>
      </c>
      <c r="D132" s="33">
        <v>1000</v>
      </c>
      <c r="F132" s="116"/>
      <c r="G132" s="116"/>
      <c r="H132" s="117"/>
    </row>
    <row r="133" spans="1:8" ht="15.75">
      <c r="A133" s="21">
        <v>5</v>
      </c>
      <c r="B133" s="32" t="s">
        <v>176</v>
      </c>
      <c r="C133" s="32" t="s">
        <v>177</v>
      </c>
      <c r="D133" s="33">
        <v>1000</v>
      </c>
      <c r="F133" s="116"/>
      <c r="G133" s="116"/>
      <c r="H133" s="117"/>
    </row>
    <row r="134" spans="1:8" ht="15.75">
      <c r="A134" s="21">
        <v>6</v>
      </c>
      <c r="B134" s="32" t="s">
        <v>105</v>
      </c>
      <c r="C134" s="32" t="s">
        <v>273</v>
      </c>
      <c r="D134" s="33">
        <v>1398</v>
      </c>
      <c r="F134" s="116"/>
      <c r="G134" s="116"/>
      <c r="H134" s="117"/>
    </row>
    <row r="135" spans="1:8" ht="15.75">
      <c r="A135" s="21">
        <v>7</v>
      </c>
      <c r="B135" s="40" t="s">
        <v>20</v>
      </c>
      <c r="C135" s="40" t="s">
        <v>652</v>
      </c>
      <c r="D135" s="33">
        <v>1618</v>
      </c>
      <c r="F135" s="116"/>
      <c r="G135" s="116"/>
      <c r="H135" s="117"/>
    </row>
    <row r="136" spans="1:8" ht="15.75">
      <c r="A136" s="21">
        <v>8</v>
      </c>
      <c r="B136" s="32" t="s">
        <v>48</v>
      </c>
      <c r="C136" s="32" t="s">
        <v>284</v>
      </c>
      <c r="D136" s="33">
        <v>1000</v>
      </c>
      <c r="E136" s="38" t="s">
        <v>974</v>
      </c>
      <c r="F136" s="116"/>
      <c r="G136" s="116"/>
      <c r="H136" s="117"/>
    </row>
    <row r="137" spans="1:8" ht="15.75">
      <c r="A137" s="21">
        <v>9</v>
      </c>
      <c r="B137" s="115" t="s">
        <v>423</v>
      </c>
      <c r="C137" s="115" t="s">
        <v>40</v>
      </c>
      <c r="D137" s="33">
        <v>1430</v>
      </c>
      <c r="E137" s="38" t="s">
        <v>973</v>
      </c>
      <c r="F137" s="116"/>
      <c r="G137" s="116"/>
      <c r="H137" s="117"/>
    </row>
    <row r="138" spans="1:4" ht="15.75">
      <c r="A138" s="21">
        <v>10</v>
      </c>
      <c r="B138" s="32" t="s">
        <v>49</v>
      </c>
      <c r="C138" s="32" t="s">
        <v>40</v>
      </c>
      <c r="D138" s="33">
        <v>1337</v>
      </c>
    </row>
    <row r="139" spans="1:4" ht="15.75">
      <c r="A139" s="21">
        <v>11</v>
      </c>
      <c r="B139" s="32" t="s">
        <v>31</v>
      </c>
      <c r="C139" s="32" t="s">
        <v>118</v>
      </c>
      <c r="D139" s="33">
        <v>1342</v>
      </c>
    </row>
    <row r="140" spans="1:8" ht="15.75">
      <c r="A140" s="21">
        <v>12</v>
      </c>
      <c r="B140" s="115" t="s">
        <v>170</v>
      </c>
      <c r="C140" s="115" t="s">
        <v>607</v>
      </c>
      <c r="D140" s="397">
        <v>1250</v>
      </c>
      <c r="F140" s="116"/>
      <c r="G140" s="116"/>
      <c r="H140" s="117"/>
    </row>
    <row r="141" spans="1:8" ht="15.75">
      <c r="A141" s="21">
        <v>13</v>
      </c>
      <c r="B141" s="32" t="s">
        <v>132</v>
      </c>
      <c r="C141" s="32" t="s">
        <v>265</v>
      </c>
      <c r="D141" s="105">
        <v>1000</v>
      </c>
      <c r="F141" s="116"/>
      <c r="G141" s="116"/>
      <c r="H141" s="117"/>
    </row>
    <row r="142" spans="1:8" ht="15.75">
      <c r="A142" s="21">
        <v>14</v>
      </c>
      <c r="B142" s="32" t="s">
        <v>960</v>
      </c>
      <c r="C142" s="115" t="s">
        <v>972</v>
      </c>
      <c r="D142" s="105">
        <v>1100</v>
      </c>
      <c r="E142" s="38" t="s">
        <v>973</v>
      </c>
      <c r="F142" s="116"/>
      <c r="G142" s="116"/>
      <c r="H142" s="117"/>
    </row>
    <row r="143" spans="1:4" ht="15.75">
      <c r="A143" s="21">
        <v>15</v>
      </c>
      <c r="B143" s="157" t="s">
        <v>694</v>
      </c>
      <c r="C143" s="157" t="s">
        <v>695</v>
      </c>
      <c r="D143" s="74">
        <v>1000</v>
      </c>
    </row>
    <row r="144" ht="13.5" thickBot="1"/>
    <row r="145" spans="1:4" ht="13.5" thickBot="1">
      <c r="A145" s="9"/>
      <c r="B145" s="10" t="s">
        <v>27</v>
      </c>
      <c r="C145" s="2"/>
      <c r="D145" s="8"/>
    </row>
    <row r="146" spans="1:4" ht="12.75">
      <c r="A146" s="15"/>
      <c r="B146" s="16" t="s">
        <v>4</v>
      </c>
      <c r="C146" s="17" t="s">
        <v>5</v>
      </c>
      <c r="D146" s="17" t="s">
        <v>6</v>
      </c>
    </row>
    <row r="147" spans="1:8" ht="15.75">
      <c r="A147" s="15">
        <v>1</v>
      </c>
      <c r="B147" s="115" t="s">
        <v>365</v>
      </c>
      <c r="C147" s="115" t="s">
        <v>296</v>
      </c>
      <c r="D147" s="33">
        <v>1000</v>
      </c>
      <c r="E147" s="38" t="s">
        <v>973</v>
      </c>
      <c r="F147" s="116"/>
      <c r="G147" s="116"/>
      <c r="H147" s="117"/>
    </row>
    <row r="148" spans="1:8" ht="15.75">
      <c r="A148" s="21">
        <v>2</v>
      </c>
      <c r="B148" s="115" t="s">
        <v>605</v>
      </c>
      <c r="C148" s="115" t="s">
        <v>452</v>
      </c>
      <c r="D148" s="33">
        <v>1000</v>
      </c>
      <c r="F148" s="116"/>
      <c r="G148" s="116"/>
      <c r="H148" s="117"/>
    </row>
    <row r="149" spans="1:8" ht="15.75">
      <c r="A149" s="15">
        <v>3</v>
      </c>
      <c r="B149" s="32" t="s">
        <v>842</v>
      </c>
      <c r="C149" s="32" t="s">
        <v>731</v>
      </c>
      <c r="D149" s="33">
        <v>1000</v>
      </c>
      <c r="E149" s="38" t="s">
        <v>973</v>
      </c>
      <c r="F149" s="116"/>
      <c r="G149" s="116"/>
      <c r="H149" s="117"/>
    </row>
    <row r="150" spans="1:4" ht="15.75">
      <c r="A150" s="21">
        <v>4</v>
      </c>
      <c r="B150" s="115" t="s">
        <v>427</v>
      </c>
      <c r="C150" s="115" t="s">
        <v>273</v>
      </c>
      <c r="D150" s="33">
        <v>1000</v>
      </c>
    </row>
    <row r="151" spans="1:5" ht="15.75">
      <c r="A151" s="15">
        <v>5</v>
      </c>
      <c r="B151" s="115" t="s">
        <v>368</v>
      </c>
      <c r="C151" s="115" t="s">
        <v>290</v>
      </c>
      <c r="D151" s="33">
        <v>1000</v>
      </c>
      <c r="E151" s="38" t="s">
        <v>973</v>
      </c>
    </row>
    <row r="152" spans="1:5" ht="15.75">
      <c r="A152" s="21">
        <v>6</v>
      </c>
      <c r="B152" s="32" t="s">
        <v>823</v>
      </c>
      <c r="C152" s="115" t="s">
        <v>290</v>
      </c>
      <c r="D152" s="33">
        <v>1000</v>
      </c>
      <c r="E152" s="38" t="s">
        <v>973</v>
      </c>
    </row>
    <row r="153" spans="1:4" ht="15.75">
      <c r="A153" s="15">
        <v>7</v>
      </c>
      <c r="B153" s="115" t="s">
        <v>171</v>
      </c>
      <c r="C153" s="115" t="s">
        <v>118</v>
      </c>
      <c r="D153" s="33">
        <v>1000</v>
      </c>
    </row>
    <row r="154" spans="1:4" ht="15.75">
      <c r="A154" s="21">
        <v>8</v>
      </c>
      <c r="B154" s="32" t="s">
        <v>234</v>
      </c>
      <c r="C154" s="32" t="s">
        <v>39</v>
      </c>
      <c r="D154" s="33">
        <v>1000</v>
      </c>
    </row>
    <row r="155" spans="1:4" ht="15.75">
      <c r="A155" s="15">
        <v>9</v>
      </c>
      <c r="B155" s="32" t="s">
        <v>830</v>
      </c>
      <c r="C155" s="32" t="s">
        <v>751</v>
      </c>
      <c r="D155" s="33">
        <v>1000</v>
      </c>
    </row>
    <row r="156" spans="1:4" ht="15.75">
      <c r="A156" s="21">
        <v>10</v>
      </c>
      <c r="B156" s="32" t="s">
        <v>816</v>
      </c>
      <c r="C156" s="32" t="s">
        <v>35</v>
      </c>
      <c r="D156" s="33">
        <v>1000</v>
      </c>
    </row>
    <row r="157" spans="1:4" ht="15.75">
      <c r="A157" s="15">
        <v>11</v>
      </c>
      <c r="B157" s="115" t="s">
        <v>723</v>
      </c>
      <c r="C157" s="115" t="s">
        <v>704</v>
      </c>
      <c r="D157" s="33">
        <v>1000</v>
      </c>
    </row>
    <row r="158" spans="1:4" ht="15.75">
      <c r="A158" s="21">
        <v>12</v>
      </c>
      <c r="B158" s="32" t="s">
        <v>726</v>
      </c>
      <c r="C158" s="32" t="s">
        <v>704</v>
      </c>
      <c r="D158" s="33">
        <v>1000</v>
      </c>
    </row>
    <row r="159" spans="1:4" ht="15.75">
      <c r="A159" s="15">
        <v>13</v>
      </c>
      <c r="B159" s="32" t="s">
        <v>839</v>
      </c>
      <c r="C159" s="32" t="s">
        <v>828</v>
      </c>
      <c r="D159" s="33">
        <v>1000</v>
      </c>
    </row>
    <row r="160" spans="6:8" ht="12.75">
      <c r="F160" s="116"/>
      <c r="G160" s="116"/>
      <c r="H160" s="117"/>
    </row>
    <row r="161" ht="13.5" thickBot="1"/>
    <row r="162" spans="1:4" ht="13.5" thickBot="1">
      <c r="A162" s="9"/>
      <c r="B162" s="10" t="s">
        <v>28</v>
      </c>
      <c r="C162" s="2"/>
      <c r="D162" s="8"/>
    </row>
    <row r="163" spans="1:4" ht="12.75">
      <c r="A163" s="15"/>
      <c r="B163" s="16" t="s">
        <v>4</v>
      </c>
      <c r="C163" s="17" t="s">
        <v>5</v>
      </c>
      <c r="D163" s="17" t="s">
        <v>6</v>
      </c>
    </row>
    <row r="164" spans="1:4" ht="15.75">
      <c r="A164" s="15">
        <v>1</v>
      </c>
      <c r="B164" s="438" t="s">
        <v>242</v>
      </c>
      <c r="C164" s="438" t="s">
        <v>338</v>
      </c>
      <c r="D164" s="118">
        <v>1250</v>
      </c>
    </row>
    <row r="165" spans="1:5" ht="15.75">
      <c r="A165" s="15">
        <v>2</v>
      </c>
      <c r="B165" s="439" t="s">
        <v>708</v>
      </c>
      <c r="C165" s="115" t="s">
        <v>290</v>
      </c>
      <c r="D165" s="118">
        <v>1100</v>
      </c>
      <c r="E165" s="38" t="s">
        <v>973</v>
      </c>
    </row>
    <row r="166" spans="1:4" ht="15.75">
      <c r="A166" s="15">
        <v>3</v>
      </c>
      <c r="B166" s="115" t="s">
        <v>536</v>
      </c>
      <c r="C166" s="440" t="s">
        <v>305</v>
      </c>
      <c r="D166" s="13">
        <v>1000</v>
      </c>
    </row>
    <row r="167" ht="13.5" thickBot="1"/>
    <row r="168" spans="1:4" ht="13.5" thickBot="1">
      <c r="A168" s="1"/>
      <c r="B168" s="10" t="s">
        <v>29</v>
      </c>
      <c r="C168" s="7"/>
      <c r="D168" s="6"/>
    </row>
    <row r="169" spans="1:4" ht="12.75">
      <c r="A169" s="9"/>
      <c r="B169" s="16" t="s">
        <v>4</v>
      </c>
      <c r="C169" s="17" t="s">
        <v>5</v>
      </c>
      <c r="D169" s="17" t="s">
        <v>6</v>
      </c>
    </row>
    <row r="170" spans="1:5" ht="15.75">
      <c r="A170" s="21">
        <v>1</v>
      </c>
      <c r="B170" s="115" t="s">
        <v>229</v>
      </c>
      <c r="C170" s="115" t="s">
        <v>290</v>
      </c>
      <c r="D170" s="33">
        <v>1000</v>
      </c>
      <c r="E170" s="38" t="s">
        <v>973</v>
      </c>
    </row>
    <row r="171" spans="1:5" ht="15.75">
      <c r="A171" s="21">
        <v>2</v>
      </c>
      <c r="B171" s="115" t="s">
        <v>164</v>
      </c>
      <c r="C171" s="115" t="s">
        <v>284</v>
      </c>
      <c r="D171" s="33">
        <v>1000</v>
      </c>
      <c r="E171" s="38" t="s">
        <v>974</v>
      </c>
    </row>
    <row r="172" spans="1:4" ht="15.75">
      <c r="A172" s="21">
        <v>3</v>
      </c>
      <c r="B172" s="115" t="s">
        <v>99</v>
      </c>
      <c r="C172" s="115" t="s">
        <v>118</v>
      </c>
      <c r="D172" s="33">
        <v>1250</v>
      </c>
    </row>
    <row r="173" ht="13.5" thickBot="1">
      <c r="A173" s="1"/>
    </row>
    <row r="174" spans="1:4" ht="13.5" thickBot="1">
      <c r="A174" s="1"/>
      <c r="B174" s="10" t="s">
        <v>30</v>
      </c>
      <c r="C174" s="7"/>
      <c r="D174" s="6"/>
    </row>
    <row r="175" spans="1:4" ht="12.75">
      <c r="A175" s="9"/>
      <c r="B175" s="16" t="s">
        <v>4</v>
      </c>
      <c r="C175" s="17" t="s">
        <v>5</v>
      </c>
      <c r="D175" s="17" t="s">
        <v>6</v>
      </c>
    </row>
    <row r="176" spans="1:5" ht="15.75">
      <c r="A176" s="9">
        <v>1</v>
      </c>
      <c r="B176" s="436" t="s">
        <v>376</v>
      </c>
      <c r="C176" s="115" t="s">
        <v>290</v>
      </c>
      <c r="D176" s="353">
        <v>1000</v>
      </c>
      <c r="E176" s="38" t="s">
        <v>973</v>
      </c>
    </row>
    <row r="177" spans="1:5" ht="15.75">
      <c r="A177" s="9">
        <v>2</v>
      </c>
      <c r="B177" s="437" t="s">
        <v>21</v>
      </c>
      <c r="C177" s="115" t="s">
        <v>290</v>
      </c>
      <c r="D177" s="441">
        <v>1774</v>
      </c>
      <c r="E177" s="38" t="s">
        <v>973</v>
      </c>
    </row>
    <row r="178" spans="1:4" ht="15.75">
      <c r="A178" s="21">
        <v>3</v>
      </c>
      <c r="B178" s="435" t="s">
        <v>34</v>
      </c>
      <c r="C178" s="435" t="s">
        <v>618</v>
      </c>
      <c r="D178" s="382">
        <v>1250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4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67" t="s">
        <v>79</v>
      </c>
      <c r="E1" s="68"/>
      <c r="F1" s="69"/>
      <c r="G1" s="82"/>
      <c r="H1" s="82"/>
      <c r="I1" s="69"/>
    </row>
    <row r="2" spans="1:9" ht="19.5" thickBot="1">
      <c r="A2" s="70" t="s">
        <v>7</v>
      </c>
      <c r="B2" s="61" t="s">
        <v>81</v>
      </c>
      <c r="C2" s="59"/>
      <c r="F2" s="38"/>
      <c r="G2" s="38"/>
      <c r="I2" s="30" t="s">
        <v>66</v>
      </c>
    </row>
    <row r="3" spans="2:13" ht="19.5" thickBot="1">
      <c r="B3" s="61" t="s">
        <v>65</v>
      </c>
      <c r="C3" s="86">
        <v>40488</v>
      </c>
      <c r="D3" t="s">
        <v>6</v>
      </c>
      <c r="E3" s="88" t="s">
        <v>80</v>
      </c>
      <c r="F3" s="38" t="s">
        <v>72</v>
      </c>
      <c r="H3" s="70" t="s">
        <v>8</v>
      </c>
      <c r="I3" s="30" t="s">
        <v>67</v>
      </c>
      <c r="K3" s="39"/>
      <c r="L3" s="529"/>
      <c r="M3" s="530"/>
    </row>
    <row r="4" spans="1:13" ht="18.75">
      <c r="A4" s="31">
        <v>1</v>
      </c>
      <c r="B4" s="76"/>
      <c r="C4" s="76"/>
      <c r="D4" s="31"/>
      <c r="E4" s="38"/>
      <c r="F4" s="33"/>
      <c r="G4" s="38"/>
      <c r="H4" s="30"/>
      <c r="I4" s="61" t="s">
        <v>82</v>
      </c>
      <c r="J4" s="529">
        <v>39788</v>
      </c>
      <c r="K4" s="530"/>
      <c r="L4" t="s">
        <v>80</v>
      </c>
      <c r="M4" t="s">
        <v>72</v>
      </c>
    </row>
    <row r="5" spans="1:13" ht="15.75">
      <c r="A5" s="31">
        <v>2</v>
      </c>
      <c r="B5" s="32"/>
      <c r="C5" s="32"/>
      <c r="D5" s="31"/>
      <c r="E5" s="89"/>
      <c r="F5" s="33"/>
      <c r="G5" s="38"/>
      <c r="H5" s="31">
        <v>1</v>
      </c>
      <c r="I5" s="76"/>
      <c r="J5" s="76"/>
      <c r="K5" s="33"/>
      <c r="L5" s="89"/>
      <c r="M5" s="33"/>
    </row>
    <row r="6" spans="1:13" ht="15.75">
      <c r="A6" s="31">
        <v>3</v>
      </c>
      <c r="B6" s="32"/>
      <c r="C6" s="32"/>
      <c r="D6" s="31"/>
      <c r="E6" s="38"/>
      <c r="F6" s="33"/>
      <c r="G6" s="63"/>
      <c r="H6" s="31">
        <v>2</v>
      </c>
      <c r="I6" s="32"/>
      <c r="J6" s="32"/>
      <c r="K6" s="33"/>
      <c r="L6" s="38"/>
      <c r="M6" s="33"/>
    </row>
    <row r="7" spans="1:13" ht="15.75">
      <c r="A7" s="31">
        <v>4</v>
      </c>
      <c r="B7" s="32"/>
      <c r="C7" s="32"/>
      <c r="D7" s="31"/>
      <c r="E7" s="89"/>
      <c r="F7" s="33"/>
      <c r="G7" s="63"/>
      <c r="H7" s="31">
        <v>3</v>
      </c>
      <c r="I7" s="32"/>
      <c r="J7" s="32"/>
      <c r="K7" s="33"/>
      <c r="L7" s="89"/>
      <c r="M7" s="33"/>
    </row>
    <row r="8" spans="1:13" ht="15.75">
      <c r="A8" s="31">
        <v>5</v>
      </c>
      <c r="B8" s="32"/>
      <c r="C8" s="32"/>
      <c r="D8" s="31"/>
      <c r="E8" s="38"/>
      <c r="F8" s="33"/>
      <c r="G8" s="63"/>
      <c r="H8" s="31">
        <v>4</v>
      </c>
      <c r="I8" s="32"/>
      <c r="J8" s="32"/>
      <c r="K8" s="33"/>
      <c r="L8" s="38"/>
      <c r="M8" s="33"/>
    </row>
    <row r="9" spans="1:13" ht="15.75">
      <c r="A9" s="77">
        <v>10</v>
      </c>
      <c r="B9" s="76"/>
      <c r="C9" s="76"/>
      <c r="D9" s="31"/>
      <c r="E9" s="89"/>
      <c r="F9" s="33"/>
      <c r="G9" s="63"/>
      <c r="H9" s="31">
        <v>5</v>
      </c>
      <c r="I9" s="32"/>
      <c r="J9" s="32"/>
      <c r="K9" s="33"/>
      <c r="L9" s="89"/>
      <c r="M9" s="33"/>
    </row>
    <row r="10" spans="1:13" ht="15.75">
      <c r="A10" s="77">
        <v>15</v>
      </c>
      <c r="B10" s="76"/>
      <c r="C10" s="76"/>
      <c r="D10" s="31"/>
      <c r="E10" s="38"/>
      <c r="F10" s="33"/>
      <c r="G10" s="63"/>
      <c r="H10" s="77"/>
      <c r="I10" s="76"/>
      <c r="J10" s="76"/>
      <c r="K10" s="106"/>
      <c r="L10" s="31"/>
      <c r="M10" s="33"/>
    </row>
    <row r="11" spans="1:13" ht="15.75">
      <c r="A11" s="77">
        <v>41</v>
      </c>
      <c r="B11" s="76"/>
      <c r="C11" s="76"/>
      <c r="D11" s="31"/>
      <c r="E11" s="89"/>
      <c r="F11" s="33"/>
      <c r="G11" s="63"/>
      <c r="H11" s="77"/>
      <c r="I11" s="76"/>
      <c r="J11" s="76"/>
      <c r="K11" s="125"/>
      <c r="L11" s="31"/>
      <c r="M11" s="33"/>
    </row>
    <row r="12" spans="1:13" ht="15.75">
      <c r="A12" s="77">
        <v>50</v>
      </c>
      <c r="B12" s="76"/>
      <c r="C12" s="76"/>
      <c r="D12" s="31"/>
      <c r="E12" s="38"/>
      <c r="F12" s="33"/>
      <c r="G12" s="63"/>
      <c r="H12" s="77"/>
      <c r="I12" s="76"/>
      <c r="J12" s="76"/>
      <c r="K12" s="106"/>
      <c r="L12" s="31"/>
      <c r="M12" s="33"/>
    </row>
    <row r="13" spans="1:13" ht="15.75">
      <c r="A13" s="77">
        <v>51</v>
      </c>
      <c r="B13" s="76"/>
      <c r="C13" s="76"/>
      <c r="D13" s="31"/>
      <c r="E13" s="89"/>
      <c r="F13" s="33"/>
      <c r="G13" s="63"/>
      <c r="H13" s="77"/>
      <c r="I13" s="76"/>
      <c r="J13" s="76"/>
      <c r="K13" s="125"/>
      <c r="L13" s="31"/>
      <c r="M13" s="33"/>
    </row>
    <row r="14" spans="1:13" ht="15.75">
      <c r="A14" s="77">
        <v>64</v>
      </c>
      <c r="B14" s="76"/>
      <c r="C14" s="76"/>
      <c r="D14" s="31"/>
      <c r="E14" s="38"/>
      <c r="F14" s="33"/>
      <c r="G14" s="63"/>
      <c r="H14" s="77"/>
      <c r="I14" s="76"/>
      <c r="J14" s="76"/>
      <c r="K14" s="106"/>
      <c r="L14" s="31"/>
      <c r="M14" s="33"/>
    </row>
    <row r="15" spans="1:13" ht="15.75">
      <c r="A15" s="90">
        <v>66</v>
      </c>
      <c r="B15" s="76"/>
      <c r="C15" s="76"/>
      <c r="D15" s="31"/>
      <c r="E15" s="89"/>
      <c r="F15" s="33"/>
      <c r="G15" s="81"/>
      <c r="H15" s="77"/>
      <c r="I15" s="76"/>
      <c r="J15" s="76"/>
      <c r="K15" s="125"/>
      <c r="L15" s="31"/>
      <c r="M15" s="33"/>
    </row>
    <row r="16" spans="1:13" ht="15.75">
      <c r="A16" s="90">
        <v>75</v>
      </c>
      <c r="B16" s="76"/>
      <c r="C16" s="76"/>
      <c r="D16" s="31"/>
      <c r="E16" s="38"/>
      <c r="F16" s="33"/>
      <c r="G16" s="81"/>
      <c r="H16" s="77"/>
      <c r="I16" s="76"/>
      <c r="J16" s="76"/>
      <c r="K16" s="106"/>
      <c r="L16" s="31"/>
      <c r="M16" s="33"/>
    </row>
    <row r="17" spans="1:13" ht="15.75">
      <c r="A17" s="90">
        <v>82</v>
      </c>
      <c r="B17" s="131"/>
      <c r="C17" s="76"/>
      <c r="D17" s="31"/>
      <c r="E17" s="89"/>
      <c r="F17" s="33"/>
      <c r="G17" s="38"/>
      <c r="H17" s="130"/>
      <c r="I17" s="131"/>
      <c r="J17" s="131"/>
      <c r="K17" s="126"/>
      <c r="L17" s="127"/>
      <c r="M17" s="105"/>
    </row>
    <row r="18" spans="2:13" ht="16.5" thickBot="1">
      <c r="B18" s="139" t="s">
        <v>96</v>
      </c>
      <c r="G18" s="38"/>
      <c r="H18" s="128"/>
      <c r="I18" s="140"/>
      <c r="J18" s="129"/>
      <c r="K18" s="44"/>
      <c r="L18" s="46"/>
      <c r="M18" s="46"/>
    </row>
    <row r="19" spans="1:13" ht="19.5" thickBot="1">
      <c r="A19" s="72" t="s">
        <v>9</v>
      </c>
      <c r="B19" s="42" t="s">
        <v>84</v>
      </c>
      <c r="C19" s="42"/>
      <c r="D19" s="42"/>
      <c r="E19" s="42"/>
      <c r="F19" s="42"/>
      <c r="H19" s="70" t="s">
        <v>10</v>
      </c>
      <c r="I19" s="30" t="s">
        <v>69</v>
      </c>
      <c r="L19" s="87"/>
      <c r="M19" s="87"/>
    </row>
    <row r="20" spans="1:13" ht="15.75">
      <c r="A20" s="42"/>
      <c r="B20" s="42" t="s">
        <v>86</v>
      </c>
      <c r="C20" s="42"/>
      <c r="D20" s="42"/>
      <c r="E20" s="42"/>
      <c r="F20" s="42"/>
      <c r="J20" s="62">
        <v>39844</v>
      </c>
      <c r="K20" t="s">
        <v>6</v>
      </c>
      <c r="L20" t="s">
        <v>80</v>
      </c>
      <c r="M20" t="s">
        <v>72</v>
      </c>
    </row>
    <row r="21" spans="2:13" ht="15.75">
      <c r="B21" s="62"/>
      <c r="C21" s="62">
        <v>39830</v>
      </c>
      <c r="D21" t="s">
        <v>6</v>
      </c>
      <c r="E21" s="39" t="s">
        <v>83</v>
      </c>
      <c r="F21" s="39" t="s">
        <v>52</v>
      </c>
      <c r="G21" s="42"/>
      <c r="H21" s="31">
        <v>1</v>
      </c>
      <c r="I21" s="76"/>
      <c r="J21" s="76"/>
      <c r="K21" s="31"/>
      <c r="L21" s="33"/>
      <c r="M21" s="33"/>
    </row>
    <row r="22" spans="1:13" ht="15.75">
      <c r="A22" s="64"/>
      <c r="B22" s="79"/>
      <c r="C22" s="79"/>
      <c r="D22" s="99"/>
      <c r="E22" s="99"/>
      <c r="F22" s="99"/>
      <c r="G22" s="42"/>
      <c r="H22" s="31">
        <v>2</v>
      </c>
      <c r="I22" s="32"/>
      <c r="J22" s="32"/>
      <c r="K22" s="31"/>
      <c r="L22" s="33"/>
      <c r="M22" s="33"/>
    </row>
    <row r="23" spans="1:13" ht="15.75">
      <c r="A23" s="64"/>
      <c r="B23" s="65"/>
      <c r="C23" s="65"/>
      <c r="D23" s="99"/>
      <c r="E23" s="99"/>
      <c r="F23" s="99"/>
      <c r="G23" s="42"/>
      <c r="H23" s="31">
        <v>3</v>
      </c>
      <c r="I23" s="32"/>
      <c r="J23" s="32"/>
      <c r="K23" s="31"/>
      <c r="L23" s="33"/>
      <c r="M23" s="33"/>
    </row>
    <row r="24" spans="1:13" ht="15.75">
      <c r="A24" s="66"/>
      <c r="B24" s="65"/>
      <c r="C24" s="65"/>
      <c r="D24" s="99"/>
      <c r="E24" s="99"/>
      <c r="F24" s="99"/>
      <c r="H24" s="31">
        <v>4</v>
      </c>
      <c r="I24" s="32"/>
      <c r="J24" s="32"/>
      <c r="K24" s="31"/>
      <c r="L24" s="33"/>
      <c r="M24" s="33"/>
    </row>
    <row r="25" spans="1:13" ht="15.75">
      <c r="A25" s="66"/>
      <c r="B25" s="65"/>
      <c r="C25" s="65"/>
      <c r="D25" s="99"/>
      <c r="E25" s="99"/>
      <c r="F25" s="99"/>
      <c r="H25" s="31">
        <v>5</v>
      </c>
      <c r="I25" s="32"/>
      <c r="J25" s="32"/>
      <c r="K25" s="31"/>
      <c r="L25" s="33"/>
      <c r="M25" s="33"/>
    </row>
    <row r="26" spans="1:13" ht="15.75">
      <c r="A26" s="66"/>
      <c r="B26" s="65"/>
      <c r="C26" s="65"/>
      <c r="D26" s="99"/>
      <c r="E26" s="99"/>
      <c r="F26" s="99"/>
      <c r="H26" s="77"/>
      <c r="I26" s="76"/>
      <c r="J26" s="76"/>
      <c r="K26" s="31"/>
      <c r="L26" s="33"/>
      <c r="M26" s="33"/>
    </row>
    <row r="27" spans="1:13" ht="15.75">
      <c r="A27" s="79"/>
      <c r="B27" s="79"/>
      <c r="C27" s="79"/>
      <c r="D27" s="99"/>
      <c r="E27" s="99"/>
      <c r="F27" s="99"/>
      <c r="H27" s="77"/>
      <c r="I27" s="76"/>
      <c r="J27" s="76"/>
      <c r="K27" s="31"/>
      <c r="L27" s="33"/>
      <c r="M27" s="33"/>
    </row>
    <row r="28" spans="1:13" ht="15.75">
      <c r="A28" s="79"/>
      <c r="B28" s="79"/>
      <c r="C28" s="79"/>
      <c r="D28" s="99"/>
      <c r="E28" s="99"/>
      <c r="F28" s="99"/>
      <c r="H28" s="77"/>
      <c r="I28" s="76"/>
      <c r="J28" s="76"/>
      <c r="K28" s="31"/>
      <c r="L28" s="33"/>
      <c r="M28" s="33"/>
    </row>
    <row r="29" spans="1:13" ht="15.75">
      <c r="A29" s="79"/>
      <c r="B29" s="79"/>
      <c r="C29" s="79"/>
      <c r="D29" s="99"/>
      <c r="E29" s="99"/>
      <c r="F29" s="99"/>
      <c r="H29" s="77"/>
      <c r="I29" s="76"/>
      <c r="J29" s="76"/>
      <c r="K29" s="31"/>
      <c r="L29" s="33"/>
      <c r="M29" s="33"/>
    </row>
    <row r="30" spans="1:13" ht="15.75">
      <c r="A30" s="79"/>
      <c r="B30" s="79"/>
      <c r="C30" s="79"/>
      <c r="D30" s="99"/>
      <c r="E30" s="99"/>
      <c r="F30" s="99"/>
      <c r="H30" s="77"/>
      <c r="I30" s="76"/>
      <c r="J30" s="76"/>
      <c r="K30" s="31"/>
      <c r="L30" s="33"/>
      <c r="M30" s="33"/>
    </row>
    <row r="31" spans="1:13" ht="15.75">
      <c r="A31" s="79"/>
      <c r="B31" s="79"/>
      <c r="C31" s="79"/>
      <c r="D31" s="99"/>
      <c r="E31" s="99"/>
      <c r="F31" s="99"/>
      <c r="H31" s="77"/>
      <c r="I31" s="131"/>
      <c r="J31" s="76"/>
      <c r="K31" s="31"/>
      <c r="L31" s="33"/>
      <c r="M31" s="33"/>
    </row>
    <row r="32" spans="1:9" ht="13.5" thickBot="1">
      <c r="A32" s="79"/>
      <c r="B32" s="79"/>
      <c r="C32" s="79"/>
      <c r="D32" s="99"/>
      <c r="E32" s="99"/>
      <c r="F32" s="99"/>
      <c r="I32" s="139"/>
    </row>
    <row r="33" spans="1:12" ht="19.5" thickBot="1">
      <c r="A33" s="79"/>
      <c r="B33" s="79"/>
      <c r="C33" s="79"/>
      <c r="D33" s="99"/>
      <c r="E33" s="99"/>
      <c r="F33" s="99"/>
      <c r="H33" s="70" t="s">
        <v>12</v>
      </c>
      <c r="I33" s="30" t="s">
        <v>71</v>
      </c>
      <c r="K33" s="42"/>
      <c r="L33" s="42"/>
    </row>
    <row r="34" spans="1:13" ht="15.75">
      <c r="A34" s="79"/>
      <c r="B34" s="79"/>
      <c r="C34" s="79"/>
      <c r="D34" s="99"/>
      <c r="E34" s="99"/>
      <c r="F34" s="99"/>
      <c r="I34" s="71" t="s">
        <v>65</v>
      </c>
      <c r="J34" s="62">
        <v>39893</v>
      </c>
      <c r="K34" t="s">
        <v>6</v>
      </c>
      <c r="L34" t="s">
        <v>80</v>
      </c>
      <c r="M34" t="s">
        <v>72</v>
      </c>
    </row>
    <row r="35" spans="2:13" ht="18" customHeight="1" thickBot="1">
      <c r="B35" s="138"/>
      <c r="H35" s="31">
        <v>1</v>
      </c>
      <c r="I35" s="76"/>
      <c r="J35" s="76"/>
      <c r="K35" s="31"/>
      <c r="L35" s="33"/>
      <c r="M35" s="33"/>
    </row>
    <row r="36" spans="1:13" ht="19.5" thickBot="1">
      <c r="A36" s="70" t="s">
        <v>11</v>
      </c>
      <c r="B36" s="30" t="s">
        <v>85</v>
      </c>
      <c r="E36" s="531">
        <v>39865</v>
      </c>
      <c r="F36" s="532"/>
      <c r="H36" s="31">
        <v>2</v>
      </c>
      <c r="I36" s="32"/>
      <c r="J36" s="32"/>
      <c r="K36" s="31"/>
      <c r="L36" s="33"/>
      <c r="M36" s="33"/>
    </row>
    <row r="37" spans="1:13" ht="15.75">
      <c r="A37" s="31">
        <v>1</v>
      </c>
      <c r="B37" s="76"/>
      <c r="C37" s="76"/>
      <c r="D37" s="31"/>
      <c r="E37" s="33"/>
      <c r="F37" s="33"/>
      <c r="H37" s="31">
        <v>3</v>
      </c>
      <c r="I37" s="32"/>
      <c r="J37" s="32"/>
      <c r="K37" s="31"/>
      <c r="L37" s="33"/>
      <c r="M37" s="33"/>
    </row>
    <row r="38" spans="1:13" ht="15.75">
      <c r="A38" s="31">
        <v>2</v>
      </c>
      <c r="B38" s="32"/>
      <c r="C38" s="32"/>
      <c r="D38" s="31"/>
      <c r="E38" s="33"/>
      <c r="F38" s="33"/>
      <c r="H38" s="31">
        <v>4</v>
      </c>
      <c r="I38" s="32"/>
      <c r="J38" s="32"/>
      <c r="K38" s="31"/>
      <c r="L38" s="33"/>
      <c r="M38" s="33"/>
    </row>
    <row r="39" spans="1:18" ht="15.75">
      <c r="A39" s="31">
        <v>3</v>
      </c>
      <c r="B39" s="32"/>
      <c r="C39" s="32"/>
      <c r="D39" s="31"/>
      <c r="E39" s="33"/>
      <c r="F39" s="33"/>
      <c r="H39" s="31">
        <v>5</v>
      </c>
      <c r="I39" s="32"/>
      <c r="J39" s="32"/>
      <c r="K39" s="31"/>
      <c r="L39" s="33"/>
      <c r="M39" s="33"/>
      <c r="N39" s="42"/>
      <c r="O39" s="42"/>
      <c r="P39" s="42"/>
      <c r="R39" s="42"/>
    </row>
    <row r="40" spans="1:18" ht="15.75">
      <c r="A40" s="31">
        <v>4</v>
      </c>
      <c r="B40" s="32"/>
      <c r="C40" s="32"/>
      <c r="D40" s="31"/>
      <c r="E40" s="33"/>
      <c r="F40" s="33"/>
      <c r="H40" s="77"/>
      <c r="I40" s="76"/>
      <c r="J40" s="76"/>
      <c r="K40" s="33"/>
      <c r="L40" s="33"/>
      <c r="M40" s="33"/>
      <c r="N40" s="42"/>
      <c r="O40" s="42"/>
      <c r="P40" s="42"/>
      <c r="R40" s="42"/>
    </row>
    <row r="41" spans="1:13" ht="15.75">
      <c r="A41" s="31">
        <v>5</v>
      </c>
      <c r="B41" s="32"/>
      <c r="C41" s="32"/>
      <c r="D41" s="31"/>
      <c r="E41" s="33"/>
      <c r="F41" s="33"/>
      <c r="H41" s="77"/>
      <c r="I41" s="76"/>
      <c r="J41" s="76"/>
      <c r="K41" s="33"/>
      <c r="L41" s="33"/>
      <c r="M41" s="33"/>
    </row>
    <row r="42" spans="1:15" ht="15.75">
      <c r="A42" s="77"/>
      <c r="B42" s="76"/>
      <c r="C42" s="76"/>
      <c r="D42" s="31"/>
      <c r="E42" s="33"/>
      <c r="F42" s="33"/>
      <c r="H42" s="77"/>
      <c r="I42" s="76"/>
      <c r="J42" s="76"/>
      <c r="K42" s="33"/>
      <c r="L42" s="33"/>
      <c r="M42" s="33"/>
      <c r="O42" s="43"/>
    </row>
    <row r="43" spans="1:15" ht="15.75">
      <c r="A43" s="77"/>
      <c r="B43" s="76"/>
      <c r="C43" s="76"/>
      <c r="D43" s="31"/>
      <c r="E43" s="33"/>
      <c r="F43" s="33"/>
      <c r="H43" s="77"/>
      <c r="I43" s="76"/>
      <c r="J43" s="76"/>
      <c r="K43" s="33"/>
      <c r="L43" s="33"/>
      <c r="M43" s="33"/>
      <c r="O43" s="43"/>
    </row>
    <row r="44" spans="1:13" ht="15.75">
      <c r="A44" s="77"/>
      <c r="B44" s="76"/>
      <c r="C44" s="76"/>
      <c r="D44" s="31"/>
      <c r="E44" s="33"/>
      <c r="F44" s="33"/>
      <c r="H44" s="77"/>
      <c r="I44" s="131"/>
      <c r="J44" s="76"/>
      <c r="K44" s="33"/>
      <c r="L44" s="33"/>
      <c r="M44" s="33"/>
    </row>
    <row r="45" spans="1:17" ht="16.5" thickBot="1">
      <c r="A45" s="77"/>
      <c r="B45" s="76"/>
      <c r="C45" s="76"/>
      <c r="D45" s="31"/>
      <c r="E45" s="33"/>
      <c r="F45" s="33"/>
      <c r="I45" s="79"/>
      <c r="O45" s="43"/>
      <c r="P45" s="43"/>
      <c r="Q45" s="65"/>
    </row>
    <row r="46" spans="1:16" ht="16.5" thickBot="1">
      <c r="A46" s="77"/>
      <c r="B46" s="76"/>
      <c r="C46" s="76"/>
      <c r="D46" s="31"/>
      <c r="E46" s="33"/>
      <c r="F46" s="33"/>
      <c r="H46" s="73" t="s">
        <v>14</v>
      </c>
      <c r="I46" s="62">
        <v>39921</v>
      </c>
      <c r="J46" s="61" t="s">
        <v>90</v>
      </c>
      <c r="O46" s="43"/>
      <c r="P46" s="43"/>
    </row>
    <row r="47" spans="1:16" ht="15.75">
      <c r="A47" s="77"/>
      <c r="B47" s="131"/>
      <c r="C47" s="76"/>
      <c r="D47" s="31"/>
      <c r="E47" s="33"/>
      <c r="F47" s="33"/>
      <c r="I47" s="62"/>
      <c r="K47" t="s">
        <v>6</v>
      </c>
      <c r="L47" t="s">
        <v>80</v>
      </c>
      <c r="M47" t="s">
        <v>72</v>
      </c>
      <c r="O47" s="43"/>
      <c r="P47" s="43"/>
    </row>
    <row r="48" spans="2:15" ht="16.5" thickBot="1">
      <c r="B48" s="79"/>
      <c r="H48" s="31">
        <v>1</v>
      </c>
      <c r="I48" s="76"/>
      <c r="J48" s="76"/>
      <c r="K48" s="31"/>
      <c r="L48" s="33"/>
      <c r="M48" s="33"/>
      <c r="O48" s="43"/>
    </row>
    <row r="49" spans="1:13" ht="16.5" thickBot="1">
      <c r="A49" s="70" t="s">
        <v>13</v>
      </c>
      <c r="B49" s="42" t="s">
        <v>87</v>
      </c>
      <c r="C49" s="42"/>
      <c r="H49" s="31">
        <v>2</v>
      </c>
      <c r="I49" s="32"/>
      <c r="J49" s="32"/>
      <c r="K49" s="31"/>
      <c r="L49" s="33"/>
      <c r="M49" s="33"/>
    </row>
    <row r="50" spans="2:13" ht="15" customHeight="1">
      <c r="B50" s="42" t="s">
        <v>88</v>
      </c>
      <c r="C50" s="42"/>
      <c r="D50" s="533">
        <v>39912</v>
      </c>
      <c r="E50" s="534"/>
      <c r="F50" t="s">
        <v>72</v>
      </c>
      <c r="H50" s="31">
        <v>3</v>
      </c>
      <c r="I50" s="32"/>
      <c r="J50" s="32"/>
      <c r="K50" s="31"/>
      <c r="L50" s="33"/>
      <c r="M50" s="33"/>
    </row>
    <row r="51" spans="1:13" ht="15.75">
      <c r="A51" s="133">
        <v>1</v>
      </c>
      <c r="B51" s="79"/>
      <c r="C51" s="79"/>
      <c r="D51" s="99"/>
      <c r="E51" s="99"/>
      <c r="F51" s="99"/>
      <c r="H51" s="31">
        <v>4</v>
      </c>
      <c r="I51" s="32"/>
      <c r="J51" s="32"/>
      <c r="K51" s="31"/>
      <c r="L51" s="33"/>
      <c r="M51" s="33"/>
    </row>
    <row r="52" spans="1:13" ht="17.25" customHeight="1">
      <c r="A52" s="133">
        <v>2</v>
      </c>
      <c r="B52" s="65"/>
      <c r="C52" s="65"/>
      <c r="D52" s="99"/>
      <c r="E52" s="99"/>
      <c r="F52" s="99"/>
      <c r="H52" s="31">
        <v>5</v>
      </c>
      <c r="I52" s="32"/>
      <c r="J52" s="32"/>
      <c r="K52" s="31"/>
      <c r="L52" s="33"/>
      <c r="M52" s="33"/>
    </row>
    <row r="53" spans="1:13" ht="15.75">
      <c r="A53" s="133" t="s">
        <v>61</v>
      </c>
      <c r="B53" s="65"/>
      <c r="C53" s="65"/>
      <c r="D53" s="99"/>
      <c r="E53" s="99"/>
      <c r="F53" s="134"/>
      <c r="H53" s="31">
        <v>7</v>
      </c>
      <c r="I53" s="32"/>
      <c r="J53" s="32"/>
      <c r="K53" s="31"/>
      <c r="L53" s="33"/>
      <c r="M53" s="33"/>
    </row>
    <row r="54" spans="1:13" ht="15.75">
      <c r="A54" s="133" t="s">
        <v>60</v>
      </c>
      <c r="B54" s="65"/>
      <c r="C54" s="65"/>
      <c r="D54" s="99"/>
      <c r="E54" s="99"/>
      <c r="F54" s="99"/>
      <c r="H54" s="77"/>
      <c r="I54" s="76"/>
      <c r="J54" s="76"/>
      <c r="K54" s="31"/>
      <c r="L54" s="33"/>
      <c r="M54" s="33"/>
    </row>
    <row r="55" spans="1:13" ht="15.75">
      <c r="A55" s="133" t="s">
        <v>59</v>
      </c>
      <c r="B55" s="65"/>
      <c r="C55" s="65"/>
      <c r="D55" s="99"/>
      <c r="E55" s="99"/>
      <c r="F55" s="99"/>
      <c r="H55" s="77"/>
      <c r="I55" s="76"/>
      <c r="J55" s="76"/>
      <c r="K55" s="31"/>
      <c r="L55" s="33"/>
      <c r="M55" s="33"/>
    </row>
    <row r="56" spans="1:13" ht="15.75" customHeight="1">
      <c r="A56" s="135"/>
      <c r="B56" s="79"/>
      <c r="C56" s="79"/>
      <c r="D56" s="99"/>
      <c r="E56" s="99"/>
      <c r="F56" s="99"/>
      <c r="H56" s="77"/>
      <c r="I56" s="76"/>
      <c r="J56" s="76"/>
      <c r="K56" s="31"/>
      <c r="L56" s="33"/>
      <c r="M56" s="33"/>
    </row>
    <row r="57" spans="1:13" ht="15.75">
      <c r="A57" s="135"/>
      <c r="B57" s="79"/>
      <c r="C57" s="79"/>
      <c r="D57" s="99"/>
      <c r="E57" s="99"/>
      <c r="F57" s="99"/>
      <c r="H57" s="77"/>
      <c r="I57" s="76"/>
      <c r="J57" s="76"/>
      <c r="K57" s="31"/>
      <c r="L57" s="33"/>
      <c r="M57" s="33"/>
    </row>
    <row r="58" spans="1:13" ht="15.75">
      <c r="A58" s="135"/>
      <c r="B58" s="79"/>
      <c r="C58" s="79"/>
      <c r="D58" s="99"/>
      <c r="E58" s="99"/>
      <c r="F58" s="99"/>
      <c r="H58" s="78"/>
      <c r="I58" s="137"/>
      <c r="J58" s="137"/>
      <c r="K58" s="102"/>
      <c r="L58" s="74"/>
      <c r="M58" s="74"/>
    </row>
    <row r="59" spans="1:13" ht="14.25" customHeight="1" thickBot="1">
      <c r="A59" s="91"/>
      <c r="B59" s="140" t="s">
        <v>124</v>
      </c>
      <c r="C59" s="129"/>
      <c r="D59" s="46"/>
      <c r="E59" s="46"/>
      <c r="F59" s="46"/>
      <c r="H59" s="128"/>
      <c r="I59" s="140"/>
      <c r="J59" s="129"/>
      <c r="K59" s="46"/>
      <c r="L59" s="46"/>
      <c r="M59" s="39"/>
    </row>
    <row r="60" spans="1:13" ht="19.5" thickBot="1">
      <c r="A60" s="70" t="s">
        <v>22</v>
      </c>
      <c r="B60" s="80" t="s">
        <v>89</v>
      </c>
      <c r="H60" s="128"/>
      <c r="I60" s="136"/>
      <c r="J60" s="129"/>
      <c r="K60" s="46"/>
      <c r="L60" s="46"/>
      <c r="M60" s="39"/>
    </row>
    <row r="61" spans="2:6" ht="18.75">
      <c r="B61" s="30" t="s">
        <v>42</v>
      </c>
      <c r="D61" s="527">
        <v>39942</v>
      </c>
      <c r="E61" s="528"/>
      <c r="F61" t="s">
        <v>72</v>
      </c>
    </row>
    <row r="62" spans="1:13" ht="15.75">
      <c r="A62" s="31">
        <v>1</v>
      </c>
      <c r="B62" s="76"/>
      <c r="C62" s="76"/>
      <c r="D62" s="31"/>
      <c r="E62" s="33"/>
      <c r="F62" s="33"/>
      <c r="H62" s="77"/>
      <c r="I62" s="76"/>
      <c r="J62" s="76"/>
      <c r="K62" s="31"/>
      <c r="L62" s="33"/>
      <c r="M62" s="33"/>
    </row>
    <row r="63" spans="1:13" ht="15.75">
      <c r="A63" s="31">
        <v>2</v>
      </c>
      <c r="B63" s="32"/>
      <c r="C63" s="32"/>
      <c r="D63" s="31"/>
      <c r="E63" s="33"/>
      <c r="F63" s="33"/>
      <c r="H63" s="77"/>
      <c r="I63" s="76"/>
      <c r="J63" s="76"/>
      <c r="K63" s="31"/>
      <c r="L63" s="33"/>
      <c r="M63" s="33"/>
    </row>
    <row r="64" spans="1:13" ht="15.75">
      <c r="A64" s="31">
        <v>3</v>
      </c>
      <c r="B64" s="32"/>
      <c r="C64" s="32"/>
      <c r="D64" s="31"/>
      <c r="E64" s="33"/>
      <c r="F64" s="33"/>
      <c r="H64" s="77"/>
      <c r="I64" s="76"/>
      <c r="J64" s="76"/>
      <c r="K64" s="31"/>
      <c r="L64" s="33"/>
      <c r="M64" s="33"/>
    </row>
    <row r="65" spans="1:13" ht="15.75">
      <c r="A65" s="113">
        <v>4</v>
      </c>
      <c r="B65" s="32"/>
      <c r="C65" s="32"/>
      <c r="D65" s="31"/>
      <c r="E65" s="33"/>
      <c r="F65" s="33"/>
      <c r="H65" s="77"/>
      <c r="I65" s="76"/>
      <c r="J65" s="76"/>
      <c r="K65" s="31"/>
      <c r="L65" s="33"/>
      <c r="M65" s="33"/>
    </row>
    <row r="66" spans="1:13" ht="15.75">
      <c r="A66" s="113">
        <v>5</v>
      </c>
      <c r="B66" s="32"/>
      <c r="C66" s="32"/>
      <c r="D66" s="31"/>
      <c r="E66" s="33"/>
      <c r="F66" s="33"/>
      <c r="H66" s="77"/>
      <c r="I66" s="131"/>
      <c r="J66" s="76"/>
      <c r="K66" s="31"/>
      <c r="L66" s="33"/>
      <c r="M66" s="33"/>
    </row>
    <row r="67" spans="1:9" ht="16.5" customHeight="1">
      <c r="A67" s="77"/>
      <c r="B67" s="76"/>
      <c r="C67" s="76"/>
      <c r="D67" s="31"/>
      <c r="E67" s="33"/>
      <c r="F67" s="33"/>
      <c r="I67" s="79"/>
    </row>
    <row r="68" spans="1:6" ht="15.75">
      <c r="A68" s="77"/>
      <c r="B68" s="76"/>
      <c r="C68" s="76"/>
      <c r="D68" s="31"/>
      <c r="E68" s="33"/>
      <c r="F68" s="33"/>
    </row>
    <row r="69" ht="15" customHeight="1"/>
    <row r="70" ht="14.25" customHeight="1"/>
    <row r="71" spans="8:12" ht="15.75">
      <c r="H71" s="44"/>
      <c r="I71" s="75"/>
      <c r="J71" s="37"/>
      <c r="K71" s="46"/>
      <c r="L71" s="46"/>
    </row>
    <row r="72" spans="8:12" ht="14.25" customHeight="1">
      <c r="H72" s="44"/>
      <c r="I72" s="37"/>
      <c r="J72" s="37"/>
      <c r="K72" s="46"/>
      <c r="L72" s="46"/>
    </row>
    <row r="73" spans="8:12" ht="15.75">
      <c r="H73" s="44"/>
      <c r="I73" s="37"/>
      <c r="J73" s="37"/>
      <c r="K73" s="46"/>
      <c r="L73" s="46"/>
    </row>
    <row r="74" spans="8:12" ht="12.75">
      <c r="H74" s="39"/>
      <c r="I74" s="39"/>
      <c r="J74" s="39"/>
      <c r="K74" s="39"/>
      <c r="L74" s="39"/>
    </row>
    <row r="75" spans="8:12" ht="15.75">
      <c r="H75" s="44"/>
      <c r="I75" s="37"/>
      <c r="J75" s="37"/>
      <c r="K75" s="46"/>
      <c r="L75" s="46"/>
    </row>
    <row r="76" spans="8:12" ht="15.75">
      <c r="H76" s="44"/>
      <c r="I76" s="37"/>
      <c r="J76" s="37"/>
      <c r="K76" s="46"/>
      <c r="L76" s="46"/>
    </row>
    <row r="77" spans="8:12" ht="15.75">
      <c r="H77" s="44"/>
      <c r="I77" s="37"/>
      <c r="J77" s="37"/>
      <c r="K77" s="46"/>
      <c r="L77" s="46"/>
    </row>
    <row r="78" spans="8:12" ht="12.75">
      <c r="H78" s="39"/>
      <c r="I78" s="39"/>
      <c r="J78" s="39"/>
      <c r="K78" s="39"/>
      <c r="L78" s="39"/>
    </row>
    <row r="79" spans="8:12" ht="12.75">
      <c r="H79" s="39"/>
      <c r="I79" s="39"/>
      <c r="J79" s="39"/>
      <c r="K79" s="39"/>
      <c r="L79" s="39"/>
    </row>
    <row r="80" spans="8:12" ht="12.75">
      <c r="H80" s="39"/>
      <c r="I80" s="39"/>
      <c r="J80" s="39"/>
      <c r="K80" s="39"/>
      <c r="L80" s="39"/>
    </row>
    <row r="81" spans="8:12" ht="12.75">
      <c r="H81" s="39"/>
      <c r="I81" s="39"/>
      <c r="J81" s="39"/>
      <c r="K81" s="39"/>
      <c r="L81" s="39"/>
    </row>
  </sheetData>
  <sheetProtection/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zoomScalePageLayoutView="0" workbookViewId="0" topLeftCell="A16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38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83" t="s">
        <v>75</v>
      </c>
      <c r="D3" s="61" t="s">
        <v>125</v>
      </c>
      <c r="E3" s="61"/>
    </row>
    <row r="4" spans="2:5" ht="12" customHeight="1">
      <c r="B4" s="55"/>
      <c r="D4" s="54"/>
      <c r="E4" s="54"/>
    </row>
    <row r="5" spans="2:5" ht="13.5" customHeight="1">
      <c r="B5" s="56" t="s">
        <v>77</v>
      </c>
      <c r="D5" s="54"/>
      <c r="E5" s="54"/>
    </row>
    <row r="6" spans="2:5" ht="13.5" customHeight="1">
      <c r="B6" s="56" t="s">
        <v>76</v>
      </c>
      <c r="D6" s="54"/>
      <c r="E6" s="54"/>
    </row>
    <row r="7" spans="2:5" ht="13.5" customHeight="1">
      <c r="B7" s="57" t="s">
        <v>91</v>
      </c>
      <c r="D7" s="54"/>
      <c r="E7" s="54"/>
    </row>
    <row r="8" spans="2:5" ht="13.5" customHeight="1">
      <c r="B8" s="57"/>
      <c r="D8" s="54"/>
      <c r="E8" s="54"/>
    </row>
    <row r="9" spans="2:5" ht="12" customHeight="1">
      <c r="B9" s="58" t="s">
        <v>78</v>
      </c>
      <c r="D9" s="54"/>
      <c r="E9" s="54"/>
    </row>
    <row r="10" spans="1:5" ht="13.5" thickBot="1">
      <c r="A10" s="1"/>
      <c r="D10" s="52"/>
      <c r="E10" s="26"/>
    </row>
    <row r="11" spans="1:10" ht="13.5" thickBot="1">
      <c r="A11" s="9"/>
      <c r="B11" s="10" t="s">
        <v>23</v>
      </c>
      <c r="C11" s="51"/>
      <c r="D11" s="8"/>
      <c r="E11" s="53" t="s">
        <v>74</v>
      </c>
      <c r="F11" s="9"/>
      <c r="G11" s="10" t="s">
        <v>27</v>
      </c>
      <c r="H11" s="2"/>
      <c r="I11" s="8"/>
      <c r="J11" s="53" t="s">
        <v>74</v>
      </c>
    </row>
    <row r="12" spans="1:10" ht="12.75">
      <c r="A12" s="15"/>
      <c r="B12" s="29" t="s">
        <v>4</v>
      </c>
      <c r="C12" s="29" t="s">
        <v>5</v>
      </c>
      <c r="D12" s="11" t="s">
        <v>6</v>
      </c>
      <c r="E12" s="19" t="s">
        <v>15</v>
      </c>
      <c r="F12" s="15"/>
      <c r="G12" s="16" t="s">
        <v>4</v>
      </c>
      <c r="H12" s="17" t="s">
        <v>5</v>
      </c>
      <c r="I12" s="17" t="s">
        <v>6</v>
      </c>
      <c r="J12" s="19" t="s">
        <v>15</v>
      </c>
    </row>
    <row r="13" spans="1:10" ht="15.75">
      <c r="A13" s="21">
        <v>1</v>
      </c>
      <c r="B13" s="76"/>
      <c r="C13" s="76"/>
      <c r="D13" s="93"/>
      <c r="E13" s="24"/>
      <c r="F13" s="100" t="s">
        <v>63</v>
      </c>
      <c r="G13" s="76"/>
      <c r="H13" s="76"/>
      <c r="I13" s="33"/>
      <c r="J13" s="96"/>
    </row>
    <row r="14" spans="1:10" ht="15.75">
      <c r="A14" s="21">
        <v>2</v>
      </c>
      <c r="B14" s="32"/>
      <c r="C14" s="32"/>
      <c r="D14" s="93"/>
      <c r="E14" s="94"/>
      <c r="F14" s="100" t="s">
        <v>62</v>
      </c>
      <c r="G14" s="32"/>
      <c r="H14" s="32"/>
      <c r="I14" s="33"/>
      <c r="J14" s="96"/>
    </row>
    <row r="15" spans="1:10" ht="15.75">
      <c r="A15" s="84">
        <v>3</v>
      </c>
      <c r="B15" s="76"/>
      <c r="C15" s="45"/>
      <c r="D15" s="93"/>
      <c r="E15" s="94"/>
      <c r="F15" s="21">
        <v>3</v>
      </c>
      <c r="G15" s="32"/>
      <c r="H15" s="32"/>
      <c r="I15" s="33"/>
      <c r="J15" s="96"/>
    </row>
    <row r="16" spans="1:10" ht="15.75">
      <c r="A16" s="21">
        <v>4</v>
      </c>
      <c r="B16" s="32"/>
      <c r="C16" s="32"/>
      <c r="D16" s="93"/>
      <c r="E16" s="94"/>
      <c r="F16" s="21">
        <v>4</v>
      </c>
      <c r="G16" s="32"/>
      <c r="H16" s="32"/>
      <c r="I16" s="33"/>
      <c r="J16" s="96"/>
    </row>
    <row r="17" spans="1:10" ht="15.75">
      <c r="A17" s="21">
        <v>5</v>
      </c>
      <c r="B17" s="32"/>
      <c r="C17" s="32"/>
      <c r="D17" s="93"/>
      <c r="E17" s="94"/>
      <c r="F17" s="21">
        <v>5</v>
      </c>
      <c r="G17" s="32"/>
      <c r="H17" s="32"/>
      <c r="I17" s="33"/>
      <c r="J17" s="96"/>
    </row>
    <row r="18" spans="1:10" ht="15.75">
      <c r="A18" s="84">
        <v>6</v>
      </c>
      <c r="B18" s="45"/>
      <c r="C18" s="45"/>
      <c r="D18" s="93"/>
      <c r="E18" s="94"/>
      <c r="F18" s="1"/>
      <c r="G18" s="37" t="s">
        <v>129</v>
      </c>
      <c r="H18" s="37"/>
      <c r="I18" s="44"/>
      <c r="J18" s="26"/>
    </row>
    <row r="19" spans="1:243" ht="16.5" thickBot="1">
      <c r="A19" s="84">
        <v>7</v>
      </c>
      <c r="B19" s="45"/>
      <c r="C19" s="45"/>
      <c r="D19" s="93"/>
      <c r="E19" s="94"/>
      <c r="F19" s="1"/>
      <c r="G19" s="28"/>
      <c r="H19" s="7"/>
      <c r="I19" s="6"/>
      <c r="J19" s="2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10" ht="16.5" thickBot="1">
      <c r="A20" s="84">
        <v>14</v>
      </c>
      <c r="B20" s="45"/>
      <c r="C20" s="45"/>
      <c r="D20" s="93"/>
      <c r="E20" s="94"/>
      <c r="F20" s="9"/>
      <c r="G20" s="10" t="s">
        <v>28</v>
      </c>
      <c r="H20" s="2"/>
      <c r="I20" s="8"/>
      <c r="J20" s="53" t="s">
        <v>74</v>
      </c>
    </row>
    <row r="21" spans="1:10" ht="15.75">
      <c r="A21" s="84">
        <v>22</v>
      </c>
      <c r="B21" s="45"/>
      <c r="C21" s="45"/>
      <c r="D21" s="93"/>
      <c r="E21" s="94"/>
      <c r="F21" s="15"/>
      <c r="G21" s="16" t="s">
        <v>4</v>
      </c>
      <c r="H21" s="17" t="s">
        <v>5</v>
      </c>
      <c r="I21" s="17" t="s">
        <v>6</v>
      </c>
      <c r="J21" s="19" t="s">
        <v>15</v>
      </c>
    </row>
    <row r="22" spans="1:10" ht="15.75">
      <c r="A22" s="9"/>
      <c r="B22" s="37" t="s">
        <v>73</v>
      </c>
      <c r="C22" s="37"/>
      <c r="D22" s="8"/>
      <c r="E22" s="4"/>
      <c r="F22" s="100" t="s">
        <v>63</v>
      </c>
      <c r="G22" s="76"/>
      <c r="H22" s="76"/>
      <c r="I22" s="33"/>
      <c r="J22" s="96"/>
    </row>
    <row r="23" spans="1:10" ht="16.5" thickBot="1">
      <c r="A23" s="9"/>
      <c r="B23" s="9"/>
      <c r="C23" s="2"/>
      <c r="F23" s="100" t="s">
        <v>62</v>
      </c>
      <c r="G23" s="32"/>
      <c r="H23" s="32"/>
      <c r="I23" s="33"/>
      <c r="J23" s="96"/>
    </row>
    <row r="24" spans="1:10" ht="16.5" thickBot="1">
      <c r="A24" s="15"/>
      <c r="B24" s="10" t="s">
        <v>24</v>
      </c>
      <c r="C24" s="51"/>
      <c r="D24" s="8"/>
      <c r="E24" s="53" t="s">
        <v>74</v>
      </c>
      <c r="F24" s="21">
        <v>3</v>
      </c>
      <c r="G24" s="108"/>
      <c r="H24" s="32"/>
      <c r="I24" s="33"/>
      <c r="J24" s="96"/>
    </row>
    <row r="25" spans="1:10" ht="13.5" customHeight="1">
      <c r="A25" s="21"/>
      <c r="B25" s="29" t="s">
        <v>4</v>
      </c>
      <c r="C25" s="29" t="s">
        <v>5</v>
      </c>
      <c r="D25" s="17" t="s">
        <v>6</v>
      </c>
      <c r="E25" s="19" t="s">
        <v>15</v>
      </c>
      <c r="F25" s="21">
        <v>4</v>
      </c>
      <c r="G25" s="109"/>
      <c r="H25" s="32"/>
      <c r="I25" s="111"/>
      <c r="J25" s="104"/>
    </row>
    <row r="26" spans="1:10" ht="13.5" customHeight="1">
      <c r="A26" s="21">
        <v>1</v>
      </c>
      <c r="B26" s="76"/>
      <c r="C26" s="76"/>
      <c r="D26" s="33"/>
      <c r="E26" s="96"/>
      <c r="F26" s="65">
        <v>5</v>
      </c>
      <c r="G26" s="40"/>
      <c r="H26" s="103"/>
      <c r="I26" s="110"/>
      <c r="J26" s="107"/>
    </row>
    <row r="27" spans="1:10" ht="13.5" customHeight="1">
      <c r="A27" s="21">
        <v>2</v>
      </c>
      <c r="B27" s="32"/>
      <c r="C27" s="32"/>
      <c r="D27" s="33"/>
      <c r="E27" s="96"/>
      <c r="F27" s="1"/>
      <c r="G27" s="37" t="s">
        <v>130</v>
      </c>
      <c r="H27" s="37"/>
      <c r="I27" s="44"/>
      <c r="J27" s="26"/>
    </row>
    <row r="28" spans="1:6" ht="13.5" customHeight="1">
      <c r="A28" s="21">
        <v>3</v>
      </c>
      <c r="B28" s="32"/>
      <c r="C28" s="32"/>
      <c r="D28" s="33"/>
      <c r="E28" s="96"/>
      <c r="F28"/>
    </row>
    <row r="29" spans="1:10" ht="13.5" customHeight="1" thickBot="1">
      <c r="A29" s="21">
        <v>4</v>
      </c>
      <c r="B29" s="32"/>
      <c r="C29" s="32"/>
      <c r="D29" s="33"/>
      <c r="E29" s="97"/>
      <c r="F29" s="1"/>
      <c r="G29" s="28"/>
      <c r="H29" s="7"/>
      <c r="I29" s="6"/>
      <c r="J29" s="26"/>
    </row>
    <row r="30" spans="1:10" ht="13.5" customHeight="1" thickBot="1">
      <c r="A30" s="21">
        <v>5</v>
      </c>
      <c r="B30" s="32"/>
      <c r="C30" s="32"/>
      <c r="D30" s="33"/>
      <c r="E30" s="96"/>
      <c r="F30" s="1"/>
      <c r="G30" s="10" t="s">
        <v>29</v>
      </c>
      <c r="H30" s="7"/>
      <c r="I30" s="6"/>
      <c r="J30" s="53" t="s">
        <v>74</v>
      </c>
    </row>
    <row r="31" spans="1:10" ht="13.5" customHeight="1">
      <c r="A31" s="84">
        <v>11</v>
      </c>
      <c r="B31" s="45"/>
      <c r="C31" s="45"/>
      <c r="D31" s="33"/>
      <c r="E31" s="96"/>
      <c r="F31" s="9"/>
      <c r="G31" s="16" t="s">
        <v>4</v>
      </c>
      <c r="H31" s="17" t="s">
        <v>5</v>
      </c>
      <c r="I31" s="17" t="s">
        <v>6</v>
      </c>
      <c r="J31" s="19" t="s">
        <v>15</v>
      </c>
    </row>
    <row r="32" spans="1:10" ht="13.5" customHeight="1">
      <c r="A32" s="141">
        <v>27</v>
      </c>
      <c r="B32" s="45"/>
      <c r="C32" s="45"/>
      <c r="D32" s="74"/>
      <c r="E32" s="96"/>
      <c r="F32" s="21">
        <v>1</v>
      </c>
      <c r="G32" s="76"/>
      <c r="H32" s="76"/>
      <c r="I32" s="33"/>
      <c r="J32" s="96"/>
    </row>
    <row r="33" spans="1:10" ht="13.5" customHeight="1">
      <c r="A33" s="58"/>
      <c r="B33" s="37" t="s">
        <v>126</v>
      </c>
      <c r="C33" s="7"/>
      <c r="D33" s="44"/>
      <c r="E33" s="26"/>
      <c r="F33" s="21">
        <v>2</v>
      </c>
      <c r="G33" s="32"/>
      <c r="H33" s="32"/>
      <c r="I33" s="33"/>
      <c r="J33" s="96"/>
    </row>
    <row r="34" spans="1:10" ht="16.5" thickBot="1">
      <c r="A34" s="1"/>
      <c r="D34" s="6"/>
      <c r="E34" s="26"/>
      <c r="F34" s="21">
        <v>3</v>
      </c>
      <c r="G34" s="32"/>
      <c r="H34" s="32"/>
      <c r="I34" s="33"/>
      <c r="J34" s="96"/>
    </row>
    <row r="35" spans="1:10" ht="16.5" thickBot="1">
      <c r="A35" s="9"/>
      <c r="B35" s="10" t="s">
        <v>25</v>
      </c>
      <c r="C35" s="2"/>
      <c r="D35" s="8"/>
      <c r="E35" s="53" t="s">
        <v>74</v>
      </c>
      <c r="F35" s="21">
        <v>4</v>
      </c>
      <c r="G35" s="32"/>
      <c r="H35" s="32"/>
      <c r="I35" s="33"/>
      <c r="J35" s="96"/>
    </row>
    <row r="36" spans="1:10" ht="15.75">
      <c r="A36" s="15"/>
      <c r="B36" s="16" t="s">
        <v>4</v>
      </c>
      <c r="C36" s="17" t="s">
        <v>5</v>
      </c>
      <c r="D36" s="17" t="s">
        <v>6</v>
      </c>
      <c r="E36" s="19" t="s">
        <v>15</v>
      </c>
      <c r="F36" s="21">
        <v>5</v>
      </c>
      <c r="G36" s="32"/>
      <c r="H36" s="32"/>
      <c r="I36" s="33"/>
      <c r="J36" s="96"/>
    </row>
    <row r="37" spans="1:10" ht="15.75">
      <c r="A37" s="21">
        <v>1</v>
      </c>
      <c r="B37" s="114"/>
      <c r="C37" s="142"/>
      <c r="D37" s="6"/>
      <c r="E37" s="101"/>
      <c r="F37" s="9"/>
      <c r="G37" s="37" t="s">
        <v>130</v>
      </c>
      <c r="H37" s="2"/>
      <c r="I37" s="8"/>
      <c r="J37" s="4"/>
    </row>
    <row r="38" spans="1:6" ht="16.5" thickBot="1">
      <c r="A38" s="21">
        <v>2</v>
      </c>
      <c r="B38" s="40"/>
      <c r="C38" s="123"/>
      <c r="D38" s="33"/>
      <c r="E38" s="96"/>
      <c r="F38" s="1"/>
    </row>
    <row r="39" spans="1:10" ht="16.5" thickBot="1">
      <c r="A39" s="21">
        <v>3</v>
      </c>
      <c r="B39" s="144"/>
      <c r="C39" s="103"/>
      <c r="D39" s="22"/>
      <c r="E39" s="96"/>
      <c r="F39" s="9"/>
      <c r="G39" s="10" t="s">
        <v>30</v>
      </c>
      <c r="H39" s="7"/>
      <c r="I39" s="6"/>
      <c r="J39" s="53" t="s">
        <v>74</v>
      </c>
    </row>
    <row r="40" spans="1:10" ht="15.75">
      <c r="A40" s="21">
        <v>4</v>
      </c>
      <c r="B40" s="40"/>
      <c r="C40" s="103"/>
      <c r="D40" s="33"/>
      <c r="E40" s="97"/>
      <c r="F40" s="21"/>
      <c r="G40" s="16" t="s">
        <v>4</v>
      </c>
      <c r="H40" s="17" t="s">
        <v>5</v>
      </c>
      <c r="I40" s="17" t="s">
        <v>6</v>
      </c>
      <c r="J40" s="19" t="s">
        <v>15</v>
      </c>
    </row>
    <row r="41" spans="1:10" ht="15.75">
      <c r="A41" s="21">
        <v>5</v>
      </c>
      <c r="B41" s="40"/>
      <c r="C41" s="103"/>
      <c r="D41" s="33"/>
      <c r="E41" s="96"/>
      <c r="F41" s="21">
        <v>1</v>
      </c>
      <c r="G41" s="76"/>
      <c r="H41" s="32"/>
      <c r="I41" s="31"/>
      <c r="J41" s="112"/>
    </row>
    <row r="42" spans="1:10" ht="15.75">
      <c r="A42" s="84">
        <v>6</v>
      </c>
      <c r="B42" s="145"/>
      <c r="C42" s="143"/>
      <c r="D42" s="33"/>
      <c r="E42" s="96"/>
      <c r="F42">
        <v>2</v>
      </c>
      <c r="G42" s="32"/>
      <c r="H42" s="32"/>
      <c r="I42" s="85"/>
      <c r="J42" s="24"/>
    </row>
    <row r="43" spans="1:5" ht="15.75">
      <c r="A43" s="1"/>
      <c r="B43" s="37" t="s">
        <v>127</v>
      </c>
      <c r="C43" s="37"/>
      <c r="D43" s="44"/>
      <c r="E43" s="26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26</v>
      </c>
      <c r="C45" s="2"/>
      <c r="D45" s="8"/>
      <c r="E45" s="53" t="s">
        <v>74</v>
      </c>
    </row>
    <row r="46" spans="1:5" ht="12.75">
      <c r="A46" s="15"/>
      <c r="B46" s="16" t="s">
        <v>4</v>
      </c>
      <c r="C46" s="17" t="s">
        <v>5</v>
      </c>
      <c r="D46" s="17" t="s">
        <v>6</v>
      </c>
      <c r="E46" s="19" t="s">
        <v>15</v>
      </c>
    </row>
    <row r="47" spans="1:7" ht="15.75">
      <c r="A47" s="21">
        <v>1</v>
      </c>
      <c r="B47" s="76"/>
      <c r="C47" s="76"/>
      <c r="D47" s="33"/>
      <c r="E47" s="96"/>
      <c r="G47" s="27"/>
    </row>
    <row r="48" spans="1:5" ht="15.75">
      <c r="A48" s="84">
        <v>2</v>
      </c>
      <c r="B48" s="76"/>
      <c r="C48" s="45"/>
      <c r="D48" s="33"/>
      <c r="E48" s="96"/>
    </row>
    <row r="49" spans="1:5" ht="15.75">
      <c r="A49" s="21">
        <v>3</v>
      </c>
      <c r="B49" s="32"/>
      <c r="C49" s="32"/>
      <c r="D49" s="33"/>
      <c r="E49" s="96"/>
    </row>
    <row r="50" spans="1:5" ht="15.75">
      <c r="A50" s="21">
        <v>4</v>
      </c>
      <c r="B50" s="32"/>
      <c r="C50" s="32"/>
      <c r="D50" s="33"/>
      <c r="E50" s="96"/>
    </row>
    <row r="51" spans="1:5" ht="15.75">
      <c r="A51" s="21">
        <v>5</v>
      </c>
      <c r="B51" s="32"/>
      <c r="C51" s="32"/>
      <c r="D51" s="33"/>
      <c r="E51" s="96"/>
    </row>
    <row r="52" spans="1:5" ht="15.75">
      <c r="A52" s="1"/>
      <c r="B52" s="37" t="s">
        <v>128</v>
      </c>
      <c r="C52" s="37"/>
      <c r="D52" s="44"/>
      <c r="E52" s="26"/>
    </row>
    <row r="53" spans="1:5" ht="12.75">
      <c r="A53" s="1"/>
      <c r="B53" s="9"/>
      <c r="C53" s="7"/>
      <c r="D53" s="6"/>
      <c r="E53" s="26"/>
    </row>
  </sheetData>
  <sheetProtection/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7"/>
  <sheetViews>
    <sheetView zoomScalePageLayoutView="0" workbookViewId="0" topLeftCell="B61">
      <selection activeCell="V111" sqref="V111"/>
    </sheetView>
  </sheetViews>
  <sheetFormatPr defaultColWidth="9.140625" defaultRowHeight="12.75"/>
  <cols>
    <col min="1" max="1" width="4.57421875" style="146" customWidth="1"/>
    <col min="2" max="2" width="19.7109375" style="146" customWidth="1"/>
    <col min="3" max="3" width="6.140625" style="148" customWidth="1"/>
    <col min="4" max="4" width="31.57421875" style="146" customWidth="1"/>
    <col min="5" max="5" width="4.8515625" style="146" customWidth="1"/>
    <col min="6" max="6" width="4.57421875" style="146" customWidth="1"/>
    <col min="7" max="8" width="7.140625" style="146" customWidth="1"/>
    <col min="9" max="9" width="5.00390625" style="146" customWidth="1"/>
    <col min="11" max="11" width="9.140625" style="272" customWidth="1"/>
    <col min="12" max="12" width="4.421875" style="148" customWidth="1"/>
    <col min="13" max="13" width="24.140625" style="146" customWidth="1"/>
    <col min="14" max="14" width="28.7109375" style="146" customWidth="1"/>
    <col min="15" max="15" width="6.28125" style="148" customWidth="1"/>
    <col min="16" max="17" width="5.8515625" style="146" customWidth="1"/>
    <col min="18" max="18" width="6.28125" style="146" customWidth="1"/>
    <col min="19" max="19" width="7.00390625" style="148" customWidth="1"/>
    <col min="20" max="20" width="6.00390625" style="146" customWidth="1"/>
    <col min="21" max="21" width="5.421875" style="148" customWidth="1"/>
    <col min="22" max="16384" width="9.140625" style="146" customWidth="1"/>
  </cols>
  <sheetData>
    <row r="1" spans="1:8" ht="18.75">
      <c r="A1" s="30" t="s">
        <v>131</v>
      </c>
      <c r="B1"/>
      <c r="C1" s="38"/>
      <c r="D1"/>
      <c r="F1"/>
      <c r="G1"/>
      <c r="H1"/>
    </row>
    <row r="2" spans="1:8" ht="12.75">
      <c r="A2"/>
      <c r="B2" s="221">
        <v>41223</v>
      </c>
      <c r="C2" s="38"/>
      <c r="D2"/>
      <c r="F2"/>
      <c r="G2"/>
      <c r="H2"/>
    </row>
    <row r="3" spans="1:8" ht="15.75">
      <c r="A3" s="47" t="s">
        <v>50</v>
      </c>
      <c r="B3"/>
      <c r="C3" s="38"/>
      <c r="D3"/>
      <c r="F3"/>
      <c r="G3"/>
      <c r="H3"/>
    </row>
    <row r="4" spans="1:17" ht="12.75" customHeight="1">
      <c r="A4"/>
      <c r="B4"/>
      <c r="C4" s="38"/>
      <c r="D4"/>
      <c r="F4"/>
      <c r="G4"/>
      <c r="H4"/>
      <c r="L4" s="47" t="s">
        <v>143</v>
      </c>
      <c r="M4"/>
      <c r="N4"/>
      <c r="O4" s="38"/>
      <c r="P4"/>
      <c r="Q4"/>
    </row>
    <row r="5" spans="1:17" ht="12.75" customHeight="1">
      <c r="A5" s="48" t="s">
        <v>138</v>
      </c>
      <c r="B5" s="49" t="s">
        <v>51</v>
      </c>
      <c r="C5" s="269" t="s">
        <v>68</v>
      </c>
      <c r="D5" s="49" t="s">
        <v>93</v>
      </c>
      <c r="E5" s="188"/>
      <c r="F5" s="50" t="s">
        <v>52</v>
      </c>
      <c r="G5" s="269" t="s">
        <v>260</v>
      </c>
      <c r="H5" s="269" t="s">
        <v>261</v>
      </c>
      <c r="I5" s="269" t="s">
        <v>107</v>
      </c>
      <c r="L5" s="38"/>
      <c r="M5"/>
      <c r="N5"/>
      <c r="O5" s="38"/>
      <c r="P5"/>
      <c r="Q5"/>
    </row>
    <row r="6" spans="1:20" ht="12.75" customHeight="1">
      <c r="A6" s="31">
        <v>1</v>
      </c>
      <c r="B6" s="270" t="s">
        <v>262</v>
      </c>
      <c r="C6" s="271">
        <v>1790</v>
      </c>
      <c r="D6" s="270" t="s">
        <v>172</v>
      </c>
      <c r="E6" s="33" t="s">
        <v>54</v>
      </c>
      <c r="F6" s="271">
        <v>8</v>
      </c>
      <c r="G6" s="271">
        <v>44.5</v>
      </c>
      <c r="H6" s="271">
        <v>55.5</v>
      </c>
      <c r="I6" s="271">
        <v>7</v>
      </c>
      <c r="L6" s="167" t="s">
        <v>138</v>
      </c>
      <c r="M6" s="49" t="s">
        <v>51</v>
      </c>
      <c r="N6" s="49" t="s">
        <v>93</v>
      </c>
      <c r="O6" s="50" t="s">
        <v>68</v>
      </c>
      <c r="P6" s="50" t="s">
        <v>133</v>
      </c>
      <c r="Q6" s="50" t="s">
        <v>52</v>
      </c>
      <c r="R6" s="269" t="s">
        <v>260</v>
      </c>
      <c r="S6" s="269" t="s">
        <v>261</v>
      </c>
      <c r="T6" s="269" t="s">
        <v>107</v>
      </c>
    </row>
    <row r="7" spans="1:21" ht="12.75" customHeight="1">
      <c r="A7" s="31">
        <v>2</v>
      </c>
      <c r="B7" s="270" t="s">
        <v>263</v>
      </c>
      <c r="C7" s="271">
        <v>1781</v>
      </c>
      <c r="D7" s="270" t="s">
        <v>172</v>
      </c>
      <c r="E7" s="33" t="s">
        <v>54</v>
      </c>
      <c r="F7" s="271">
        <v>8</v>
      </c>
      <c r="G7" s="271">
        <v>44</v>
      </c>
      <c r="H7" s="271">
        <v>57</v>
      </c>
      <c r="I7" s="271">
        <v>7</v>
      </c>
      <c r="K7" s="273">
        <v>1</v>
      </c>
      <c r="L7" s="31">
        <v>56</v>
      </c>
      <c r="M7" s="32" t="s">
        <v>171</v>
      </c>
      <c r="N7" s="32" t="s">
        <v>118</v>
      </c>
      <c r="O7" s="33">
        <v>1000</v>
      </c>
      <c r="P7" s="33" t="s">
        <v>362</v>
      </c>
      <c r="Q7" s="33" t="s">
        <v>60</v>
      </c>
      <c r="R7" s="33" t="s">
        <v>194</v>
      </c>
      <c r="S7" s="33" t="s">
        <v>363</v>
      </c>
      <c r="T7" s="271">
        <v>4</v>
      </c>
      <c r="U7" s="148">
        <v>40</v>
      </c>
    </row>
    <row r="8" spans="1:21" ht="12.75" customHeight="1">
      <c r="A8" s="31">
        <v>3</v>
      </c>
      <c r="B8" s="270" t="s">
        <v>264</v>
      </c>
      <c r="C8" s="271">
        <v>1250</v>
      </c>
      <c r="D8" s="270" t="s">
        <v>265</v>
      </c>
      <c r="E8" s="33" t="s">
        <v>54</v>
      </c>
      <c r="F8" s="271">
        <v>7.5</v>
      </c>
      <c r="G8" s="271">
        <v>42</v>
      </c>
      <c r="H8" s="271">
        <v>53.5</v>
      </c>
      <c r="I8" s="271">
        <v>7</v>
      </c>
      <c r="K8" s="273">
        <v>2</v>
      </c>
      <c r="L8" s="31">
        <v>78</v>
      </c>
      <c r="M8" s="32" t="s">
        <v>244</v>
      </c>
      <c r="N8" s="32" t="s">
        <v>273</v>
      </c>
      <c r="O8" s="33">
        <v>1000</v>
      </c>
      <c r="P8" s="33" t="s">
        <v>362</v>
      </c>
      <c r="Q8" s="33" t="s">
        <v>61</v>
      </c>
      <c r="R8" s="33" t="s">
        <v>364</v>
      </c>
      <c r="S8" s="33" t="s">
        <v>198</v>
      </c>
      <c r="T8" s="271">
        <v>3</v>
      </c>
      <c r="U8" s="148">
        <v>35</v>
      </c>
    </row>
    <row r="9" spans="1:21" ht="12.75" customHeight="1">
      <c r="A9" s="31">
        <v>4</v>
      </c>
      <c r="B9" s="270" t="s">
        <v>266</v>
      </c>
      <c r="C9" s="271">
        <v>1250</v>
      </c>
      <c r="D9" s="270" t="s">
        <v>172</v>
      </c>
      <c r="E9" s="33" t="s">
        <v>58</v>
      </c>
      <c r="F9" s="271">
        <v>7</v>
      </c>
      <c r="G9" s="271">
        <v>39</v>
      </c>
      <c r="H9" s="271">
        <v>48.5</v>
      </c>
      <c r="I9" s="271">
        <v>7</v>
      </c>
      <c r="K9" s="273">
        <v>3</v>
      </c>
      <c r="L9" s="31">
        <v>79</v>
      </c>
      <c r="M9" s="32" t="s">
        <v>365</v>
      </c>
      <c r="N9" s="32" t="s">
        <v>296</v>
      </c>
      <c r="O9" s="33">
        <v>1000</v>
      </c>
      <c r="P9" s="33" t="s">
        <v>362</v>
      </c>
      <c r="Q9" s="33" t="s">
        <v>61</v>
      </c>
      <c r="R9" s="33" t="s">
        <v>366</v>
      </c>
      <c r="S9" s="33" t="s">
        <v>221</v>
      </c>
      <c r="T9" s="271">
        <v>2</v>
      </c>
      <c r="U9" s="148">
        <v>32</v>
      </c>
    </row>
    <row r="10" spans="1:21" ht="12.75" customHeight="1">
      <c r="A10" s="113">
        <v>5</v>
      </c>
      <c r="B10" s="270" t="s">
        <v>267</v>
      </c>
      <c r="C10" s="271">
        <v>1250</v>
      </c>
      <c r="D10" s="270" t="s">
        <v>268</v>
      </c>
      <c r="E10" s="33" t="s">
        <v>58</v>
      </c>
      <c r="F10" s="271">
        <v>7</v>
      </c>
      <c r="G10" s="271">
        <v>36</v>
      </c>
      <c r="H10" s="271">
        <v>45</v>
      </c>
      <c r="I10" s="271">
        <v>7</v>
      </c>
      <c r="K10" s="274">
        <v>4</v>
      </c>
      <c r="L10" s="31">
        <v>84</v>
      </c>
      <c r="M10" s="32" t="s">
        <v>234</v>
      </c>
      <c r="N10" s="32" t="s">
        <v>39</v>
      </c>
      <c r="O10" s="33">
        <v>1000</v>
      </c>
      <c r="P10" s="33" t="s">
        <v>362</v>
      </c>
      <c r="Q10" s="33" t="s">
        <v>62</v>
      </c>
      <c r="R10" s="33" t="s">
        <v>367</v>
      </c>
      <c r="S10" s="33" t="s">
        <v>197</v>
      </c>
      <c r="T10" s="271">
        <v>2</v>
      </c>
      <c r="U10" s="148">
        <v>30</v>
      </c>
    </row>
    <row r="11" spans="1:21" ht="12.75" customHeight="1">
      <c r="A11" s="113">
        <v>6</v>
      </c>
      <c r="B11" s="270" t="s">
        <v>269</v>
      </c>
      <c r="C11" s="271">
        <v>1373</v>
      </c>
      <c r="D11" s="270" t="s">
        <v>95</v>
      </c>
      <c r="E11" s="33" t="s">
        <v>58</v>
      </c>
      <c r="F11" s="271">
        <v>6.5</v>
      </c>
      <c r="G11" s="271">
        <v>43.5</v>
      </c>
      <c r="H11" s="271">
        <v>54.5</v>
      </c>
      <c r="I11" s="271">
        <v>6</v>
      </c>
      <c r="K11" s="274">
        <v>5</v>
      </c>
      <c r="L11" s="31">
        <v>86</v>
      </c>
      <c r="M11" s="32" t="s">
        <v>368</v>
      </c>
      <c r="N11" s="32" t="s">
        <v>290</v>
      </c>
      <c r="O11" s="33">
        <v>1000</v>
      </c>
      <c r="P11" s="33" t="s">
        <v>362</v>
      </c>
      <c r="Q11" s="33" t="s">
        <v>369</v>
      </c>
      <c r="R11" s="33" t="s">
        <v>366</v>
      </c>
      <c r="S11" s="33" t="s">
        <v>193</v>
      </c>
      <c r="T11" s="271">
        <v>0</v>
      </c>
      <c r="U11" s="148">
        <v>29</v>
      </c>
    </row>
    <row r="12" spans="1:9" ht="12.75" customHeight="1">
      <c r="A12" s="113">
        <v>7</v>
      </c>
      <c r="B12" s="270" t="s">
        <v>270</v>
      </c>
      <c r="C12" s="271">
        <v>1354</v>
      </c>
      <c r="D12" s="270" t="s">
        <v>118</v>
      </c>
      <c r="E12" s="33" t="s">
        <v>56</v>
      </c>
      <c r="F12" s="271">
        <v>6.5</v>
      </c>
      <c r="G12" s="271">
        <v>41</v>
      </c>
      <c r="H12" s="271">
        <v>52.5</v>
      </c>
      <c r="I12" s="271">
        <v>6</v>
      </c>
    </row>
    <row r="13" spans="1:17" ht="12.75" customHeight="1">
      <c r="A13" s="113">
        <v>8</v>
      </c>
      <c r="B13" s="270" t="s">
        <v>271</v>
      </c>
      <c r="C13" s="271">
        <v>1389</v>
      </c>
      <c r="D13" s="270" t="s">
        <v>40</v>
      </c>
      <c r="E13" s="33" t="s">
        <v>54</v>
      </c>
      <c r="F13" s="271">
        <v>6.5</v>
      </c>
      <c r="G13" s="271">
        <v>38.5</v>
      </c>
      <c r="H13" s="271">
        <v>49.5</v>
      </c>
      <c r="I13" s="271">
        <v>6</v>
      </c>
      <c r="L13" s="47" t="s">
        <v>144</v>
      </c>
      <c r="M13"/>
      <c r="N13"/>
      <c r="O13" s="38"/>
      <c r="P13"/>
      <c r="Q13"/>
    </row>
    <row r="14" spans="1:17" ht="12.75" customHeight="1">
      <c r="A14" s="113">
        <v>9</v>
      </c>
      <c r="B14" s="270" t="s">
        <v>272</v>
      </c>
      <c r="C14" s="271">
        <v>1398</v>
      </c>
      <c r="D14" s="270" t="s">
        <v>273</v>
      </c>
      <c r="E14" s="33" t="s">
        <v>54</v>
      </c>
      <c r="F14" s="271">
        <v>6.5</v>
      </c>
      <c r="G14" s="271">
        <v>36.5</v>
      </c>
      <c r="H14" s="271">
        <v>46</v>
      </c>
      <c r="I14" s="271">
        <v>6</v>
      </c>
      <c r="L14" s="38"/>
      <c r="M14"/>
      <c r="N14"/>
      <c r="O14" s="38"/>
      <c r="P14"/>
      <c r="Q14"/>
    </row>
    <row r="15" spans="1:20" ht="12.75" customHeight="1">
      <c r="A15" s="113">
        <v>10</v>
      </c>
      <c r="B15" s="270" t="s">
        <v>274</v>
      </c>
      <c r="C15" s="271">
        <v>1250</v>
      </c>
      <c r="D15" s="270" t="s">
        <v>40</v>
      </c>
      <c r="E15" s="33" t="s">
        <v>56</v>
      </c>
      <c r="F15" s="271">
        <v>6.5</v>
      </c>
      <c r="G15" s="271">
        <v>35</v>
      </c>
      <c r="H15" s="271">
        <v>45.5</v>
      </c>
      <c r="I15" s="271">
        <v>6</v>
      </c>
      <c r="L15" s="167" t="s">
        <v>138</v>
      </c>
      <c r="M15" s="50" t="s">
        <v>51</v>
      </c>
      <c r="N15" s="49" t="s">
        <v>93</v>
      </c>
      <c r="O15" s="50" t="s">
        <v>68</v>
      </c>
      <c r="P15" s="50" t="s">
        <v>133</v>
      </c>
      <c r="Q15" s="50" t="s">
        <v>52</v>
      </c>
      <c r="R15" s="269" t="s">
        <v>260</v>
      </c>
      <c r="S15" s="269" t="s">
        <v>261</v>
      </c>
      <c r="T15" s="269" t="s">
        <v>107</v>
      </c>
    </row>
    <row r="16" spans="1:21" ht="12.75" customHeight="1">
      <c r="A16" s="113">
        <v>11</v>
      </c>
      <c r="B16" s="270" t="s">
        <v>275</v>
      </c>
      <c r="C16" s="271">
        <v>1314</v>
      </c>
      <c r="D16" s="270" t="s">
        <v>40</v>
      </c>
      <c r="E16" s="33" t="s">
        <v>54</v>
      </c>
      <c r="F16" s="271">
        <v>6</v>
      </c>
      <c r="G16" s="271">
        <v>42</v>
      </c>
      <c r="H16" s="271">
        <v>54</v>
      </c>
      <c r="I16" s="271">
        <v>6</v>
      </c>
      <c r="K16" s="272">
        <v>1</v>
      </c>
      <c r="L16" s="31">
        <v>67</v>
      </c>
      <c r="M16" s="32" t="s">
        <v>242</v>
      </c>
      <c r="N16" s="32" t="s">
        <v>338</v>
      </c>
      <c r="O16" s="31">
        <v>1000</v>
      </c>
      <c r="P16" s="33" t="s">
        <v>100</v>
      </c>
      <c r="Q16" s="33" t="s">
        <v>370</v>
      </c>
      <c r="R16" s="33" t="s">
        <v>371</v>
      </c>
      <c r="S16" s="33" t="s">
        <v>225</v>
      </c>
      <c r="T16" s="271">
        <v>3</v>
      </c>
      <c r="U16" s="148">
        <v>40</v>
      </c>
    </row>
    <row r="17" spans="1:18" ht="12.75" customHeight="1">
      <c r="A17" s="113">
        <v>12</v>
      </c>
      <c r="B17" s="270" t="s">
        <v>276</v>
      </c>
      <c r="C17" s="271">
        <v>1250</v>
      </c>
      <c r="D17" s="270" t="s">
        <v>118</v>
      </c>
      <c r="E17" s="33" t="s">
        <v>58</v>
      </c>
      <c r="F17" s="271">
        <v>6</v>
      </c>
      <c r="G17" s="271">
        <v>41</v>
      </c>
      <c r="H17" s="271">
        <v>51</v>
      </c>
      <c r="I17" s="271">
        <v>6</v>
      </c>
      <c r="M17" s="46"/>
      <c r="N17" s="37"/>
      <c r="O17" s="46"/>
      <c r="P17" s="46"/>
      <c r="Q17" s="46"/>
      <c r="R17" s="46"/>
    </row>
    <row r="18" spans="1:17" ht="12.75" customHeight="1">
      <c r="A18" s="113">
        <v>13</v>
      </c>
      <c r="B18" s="270" t="s">
        <v>277</v>
      </c>
      <c r="C18" s="271">
        <v>1100</v>
      </c>
      <c r="D18" s="270" t="s">
        <v>172</v>
      </c>
      <c r="E18" s="33" t="s">
        <v>56</v>
      </c>
      <c r="F18" s="271">
        <v>6</v>
      </c>
      <c r="G18" s="271">
        <v>35.5</v>
      </c>
      <c r="H18" s="271">
        <v>47.5</v>
      </c>
      <c r="I18" s="271">
        <v>6</v>
      </c>
      <c r="L18" s="47" t="s">
        <v>145</v>
      </c>
      <c r="M18"/>
      <c r="N18"/>
      <c r="O18" s="38"/>
      <c r="P18"/>
      <c r="Q18"/>
    </row>
    <row r="19" spans="1:17" ht="12.75" customHeight="1">
      <c r="A19" s="113">
        <v>14</v>
      </c>
      <c r="B19" s="270" t="s">
        <v>278</v>
      </c>
      <c r="C19" s="271">
        <v>1250</v>
      </c>
      <c r="D19" s="270" t="s">
        <v>118</v>
      </c>
      <c r="E19" s="33" t="s">
        <v>101</v>
      </c>
      <c r="F19" s="271">
        <v>6</v>
      </c>
      <c r="G19" s="271">
        <v>35.5</v>
      </c>
      <c r="H19" s="271">
        <v>45</v>
      </c>
      <c r="I19" s="271">
        <v>6</v>
      </c>
      <c r="L19" s="38"/>
      <c r="M19"/>
      <c r="N19"/>
      <c r="O19" s="38"/>
      <c r="P19"/>
      <c r="Q19"/>
    </row>
    <row r="20" spans="1:20" ht="12.75" customHeight="1">
      <c r="A20" s="113">
        <v>15</v>
      </c>
      <c r="B20" s="270" t="s">
        <v>279</v>
      </c>
      <c r="C20" s="271">
        <v>1100</v>
      </c>
      <c r="D20" s="270" t="s">
        <v>265</v>
      </c>
      <c r="E20" s="33" t="s">
        <v>56</v>
      </c>
      <c r="F20" s="271">
        <v>6</v>
      </c>
      <c r="G20" s="271">
        <v>35.5</v>
      </c>
      <c r="H20" s="271">
        <v>43</v>
      </c>
      <c r="I20" s="271">
        <v>6</v>
      </c>
      <c r="L20" s="167" t="s">
        <v>138</v>
      </c>
      <c r="M20" s="49" t="s">
        <v>51</v>
      </c>
      <c r="N20" s="49" t="s">
        <v>93</v>
      </c>
      <c r="O20" s="50" t="s">
        <v>68</v>
      </c>
      <c r="P20" s="50" t="s">
        <v>133</v>
      </c>
      <c r="Q20" s="50" t="s">
        <v>52</v>
      </c>
      <c r="R20" s="269" t="s">
        <v>260</v>
      </c>
      <c r="S20" s="269" t="s">
        <v>261</v>
      </c>
      <c r="T20" s="269" t="s">
        <v>107</v>
      </c>
    </row>
    <row r="21" spans="1:21" ht="12.75" customHeight="1">
      <c r="A21" s="113">
        <v>16</v>
      </c>
      <c r="B21" s="270" t="s">
        <v>280</v>
      </c>
      <c r="C21" s="271">
        <v>1000</v>
      </c>
      <c r="D21" s="270" t="s">
        <v>118</v>
      </c>
      <c r="E21" s="33" t="s">
        <v>58</v>
      </c>
      <c r="F21" s="271">
        <v>6</v>
      </c>
      <c r="G21" s="271">
        <v>34</v>
      </c>
      <c r="H21" s="271">
        <v>44.5</v>
      </c>
      <c r="I21" s="271">
        <v>6</v>
      </c>
      <c r="K21" s="272">
        <v>1</v>
      </c>
      <c r="L21" s="31">
        <v>14</v>
      </c>
      <c r="M21" s="32" t="s">
        <v>99</v>
      </c>
      <c r="N21" s="32" t="s">
        <v>118</v>
      </c>
      <c r="O21" s="31">
        <v>1250</v>
      </c>
      <c r="P21" s="33" t="s">
        <v>101</v>
      </c>
      <c r="Q21" s="33" t="s">
        <v>70</v>
      </c>
      <c r="R21" s="33" t="s">
        <v>371</v>
      </c>
      <c r="S21" s="33" t="s">
        <v>225</v>
      </c>
      <c r="T21" s="271">
        <v>6</v>
      </c>
      <c r="U21" s="148">
        <v>40</v>
      </c>
    </row>
    <row r="22" spans="1:21" ht="12.75" customHeight="1">
      <c r="A22" s="113">
        <v>17</v>
      </c>
      <c r="B22" s="270" t="s">
        <v>281</v>
      </c>
      <c r="C22" s="271">
        <v>1000</v>
      </c>
      <c r="D22" s="270" t="s">
        <v>39</v>
      </c>
      <c r="E22" s="33" t="s">
        <v>58</v>
      </c>
      <c r="F22" s="271">
        <v>6</v>
      </c>
      <c r="G22" s="271">
        <v>34</v>
      </c>
      <c r="H22" s="271">
        <v>43.5</v>
      </c>
      <c r="I22" s="271">
        <v>6</v>
      </c>
      <c r="K22" s="272">
        <v>2</v>
      </c>
      <c r="L22" s="31">
        <v>66</v>
      </c>
      <c r="M22" s="32" t="s">
        <v>229</v>
      </c>
      <c r="N22" s="32" t="s">
        <v>290</v>
      </c>
      <c r="O22" s="31">
        <v>1000</v>
      </c>
      <c r="P22" s="33" t="s">
        <v>101</v>
      </c>
      <c r="Q22" s="33" t="s">
        <v>370</v>
      </c>
      <c r="R22" s="33" t="s">
        <v>197</v>
      </c>
      <c r="S22" s="33" t="s">
        <v>373</v>
      </c>
      <c r="T22" s="271">
        <v>3</v>
      </c>
      <c r="U22" s="148">
        <v>35</v>
      </c>
    </row>
    <row r="23" spans="1:21" ht="12.75" customHeight="1">
      <c r="A23" s="113">
        <v>18</v>
      </c>
      <c r="B23" s="270" t="s">
        <v>282</v>
      </c>
      <c r="C23" s="271">
        <v>1250</v>
      </c>
      <c r="D23" s="270" t="s">
        <v>265</v>
      </c>
      <c r="E23" s="33" t="s">
        <v>58</v>
      </c>
      <c r="F23" s="271">
        <v>6</v>
      </c>
      <c r="G23" s="271">
        <v>32.5</v>
      </c>
      <c r="H23" s="271">
        <v>43.5</v>
      </c>
      <c r="I23" s="271">
        <v>6</v>
      </c>
      <c r="K23" s="272">
        <v>3</v>
      </c>
      <c r="L23" s="31">
        <v>69</v>
      </c>
      <c r="M23" s="32" t="s">
        <v>164</v>
      </c>
      <c r="N23" s="32" t="s">
        <v>284</v>
      </c>
      <c r="O23" s="31">
        <v>1000</v>
      </c>
      <c r="P23" s="33" t="s">
        <v>101</v>
      </c>
      <c r="Q23" s="33" t="s">
        <v>61</v>
      </c>
      <c r="R23" s="33" t="s">
        <v>374</v>
      </c>
      <c r="S23" s="33" t="s">
        <v>375</v>
      </c>
      <c r="T23" s="271">
        <v>3</v>
      </c>
      <c r="U23" s="148">
        <v>32</v>
      </c>
    </row>
    <row r="24" spans="1:17" ht="12.75" customHeight="1">
      <c r="A24" s="113">
        <v>19</v>
      </c>
      <c r="B24" s="270" t="s">
        <v>283</v>
      </c>
      <c r="C24" s="271">
        <v>1000</v>
      </c>
      <c r="D24" s="270" t="s">
        <v>284</v>
      </c>
      <c r="E24" s="33" t="s">
        <v>56</v>
      </c>
      <c r="F24" s="271">
        <v>5.5</v>
      </c>
      <c r="G24" s="271">
        <v>39.5</v>
      </c>
      <c r="H24" s="271">
        <v>51</v>
      </c>
      <c r="I24" s="271">
        <v>5</v>
      </c>
      <c r="L24" s="38"/>
      <c r="M24"/>
      <c r="N24"/>
      <c r="O24" s="38"/>
      <c r="P24"/>
      <c r="Q24"/>
    </row>
    <row r="25" spans="1:17" ht="12.75" customHeight="1">
      <c r="A25" s="113">
        <v>20</v>
      </c>
      <c r="B25" s="270" t="s">
        <v>285</v>
      </c>
      <c r="C25" s="271">
        <v>1000</v>
      </c>
      <c r="D25" s="270" t="s">
        <v>284</v>
      </c>
      <c r="E25" s="33" t="s">
        <v>56</v>
      </c>
      <c r="F25" s="271">
        <v>5.5</v>
      </c>
      <c r="G25" s="271">
        <v>37</v>
      </c>
      <c r="H25" s="271">
        <v>47.5</v>
      </c>
      <c r="I25" s="271">
        <v>5</v>
      </c>
      <c r="L25" s="47" t="s">
        <v>146</v>
      </c>
      <c r="M25"/>
      <c r="N25"/>
      <c r="O25" s="38"/>
      <c r="P25"/>
      <c r="Q25"/>
    </row>
    <row r="26" spans="1:17" ht="12.75" customHeight="1">
      <c r="A26" s="113">
        <v>21</v>
      </c>
      <c r="B26" s="270" t="s">
        <v>286</v>
      </c>
      <c r="C26" s="271">
        <v>1100</v>
      </c>
      <c r="D26" s="270" t="s">
        <v>172</v>
      </c>
      <c r="E26" s="33" t="s">
        <v>58</v>
      </c>
      <c r="F26" s="271">
        <v>5.5</v>
      </c>
      <c r="G26" s="271">
        <v>36.5</v>
      </c>
      <c r="H26" s="271">
        <v>46.5</v>
      </c>
      <c r="I26" s="271">
        <v>5</v>
      </c>
      <c r="L26" s="38"/>
      <c r="M26"/>
      <c r="N26"/>
      <c r="O26" s="38"/>
      <c r="P26"/>
      <c r="Q26"/>
    </row>
    <row r="27" spans="1:20" ht="12.75" customHeight="1">
      <c r="A27" s="113">
        <v>22</v>
      </c>
      <c r="B27" s="270" t="s">
        <v>287</v>
      </c>
      <c r="C27" s="271">
        <v>1000</v>
      </c>
      <c r="D27" s="270" t="s">
        <v>172</v>
      </c>
      <c r="E27" s="33" t="s">
        <v>58</v>
      </c>
      <c r="F27" s="271">
        <v>5.5</v>
      </c>
      <c r="G27" s="271">
        <v>36</v>
      </c>
      <c r="H27" s="271">
        <v>46</v>
      </c>
      <c r="I27" s="271">
        <v>5</v>
      </c>
      <c r="L27" s="167" t="s">
        <v>138</v>
      </c>
      <c r="M27" s="49" t="s">
        <v>51</v>
      </c>
      <c r="N27" s="49" t="s">
        <v>93</v>
      </c>
      <c r="O27" s="50" t="s">
        <v>68</v>
      </c>
      <c r="P27" s="50" t="s">
        <v>133</v>
      </c>
      <c r="Q27" s="50" t="s">
        <v>52</v>
      </c>
      <c r="R27" s="269" t="s">
        <v>260</v>
      </c>
      <c r="S27" s="269" t="s">
        <v>261</v>
      </c>
      <c r="T27" s="269" t="s">
        <v>107</v>
      </c>
    </row>
    <row r="28" spans="1:21" ht="12.75" customHeight="1">
      <c r="A28" s="113">
        <v>23</v>
      </c>
      <c r="B28" s="270" t="s">
        <v>288</v>
      </c>
      <c r="C28" s="271">
        <v>1000</v>
      </c>
      <c r="D28" s="270" t="s">
        <v>40</v>
      </c>
      <c r="E28" s="33" t="s">
        <v>56</v>
      </c>
      <c r="F28" s="271">
        <v>5.5</v>
      </c>
      <c r="G28" s="271">
        <v>34.5</v>
      </c>
      <c r="H28" s="271">
        <v>46</v>
      </c>
      <c r="I28" s="271">
        <v>5</v>
      </c>
      <c r="K28" s="272">
        <v>1</v>
      </c>
      <c r="L28" s="102">
        <v>81</v>
      </c>
      <c r="M28" s="157" t="s">
        <v>376</v>
      </c>
      <c r="N28" s="157" t="s">
        <v>296</v>
      </c>
      <c r="O28" s="102">
        <v>1000</v>
      </c>
      <c r="P28" s="74" t="s">
        <v>180</v>
      </c>
      <c r="Q28" s="74" t="s">
        <v>377</v>
      </c>
      <c r="R28" s="74" t="s">
        <v>192</v>
      </c>
      <c r="S28" s="74" t="s">
        <v>378</v>
      </c>
      <c r="T28" s="271">
        <v>2</v>
      </c>
      <c r="U28" s="148">
        <v>40</v>
      </c>
    </row>
    <row r="29" spans="1:9" ht="12.75" customHeight="1">
      <c r="A29" s="113">
        <v>24</v>
      </c>
      <c r="B29" s="270" t="s">
        <v>289</v>
      </c>
      <c r="C29" s="271">
        <v>1000</v>
      </c>
      <c r="D29" s="270" t="s">
        <v>290</v>
      </c>
      <c r="E29" s="33" t="s">
        <v>58</v>
      </c>
      <c r="F29" s="271">
        <v>5.5</v>
      </c>
      <c r="G29" s="271">
        <v>34.5</v>
      </c>
      <c r="H29" s="271">
        <v>45.5</v>
      </c>
      <c r="I29" s="271">
        <v>5</v>
      </c>
    </row>
    <row r="30" spans="1:17" ht="12.75" customHeight="1">
      <c r="A30" s="113">
        <v>25</v>
      </c>
      <c r="B30" s="270" t="s">
        <v>291</v>
      </c>
      <c r="C30" s="271">
        <v>1000</v>
      </c>
      <c r="D30" s="270" t="s">
        <v>284</v>
      </c>
      <c r="E30" s="33" t="s">
        <v>54</v>
      </c>
      <c r="F30" s="271">
        <v>5.5</v>
      </c>
      <c r="G30" s="271">
        <v>31.5</v>
      </c>
      <c r="H30" s="271">
        <v>38</v>
      </c>
      <c r="I30" s="271">
        <v>5</v>
      </c>
      <c r="L30" s="47" t="s">
        <v>147</v>
      </c>
      <c r="M30"/>
      <c r="N30"/>
      <c r="O30" s="38"/>
      <c r="P30"/>
      <c r="Q30"/>
    </row>
    <row r="31" spans="1:17" ht="12.75" customHeight="1">
      <c r="A31" s="113">
        <v>26</v>
      </c>
      <c r="B31" s="270" t="s">
        <v>292</v>
      </c>
      <c r="C31" s="271">
        <v>1000</v>
      </c>
      <c r="D31" s="270" t="s">
        <v>172</v>
      </c>
      <c r="E31" s="33" t="s">
        <v>58</v>
      </c>
      <c r="F31" s="271">
        <v>5.5</v>
      </c>
      <c r="G31" s="271">
        <v>30.5</v>
      </c>
      <c r="H31" s="271">
        <v>39.5</v>
      </c>
      <c r="I31" s="271">
        <v>5</v>
      </c>
      <c r="L31" s="38"/>
      <c r="M31"/>
      <c r="N31"/>
      <c r="O31" s="38"/>
      <c r="P31"/>
      <c r="Q31"/>
    </row>
    <row r="32" spans="1:20" ht="12.75" customHeight="1">
      <c r="A32" s="113">
        <v>27</v>
      </c>
      <c r="B32" s="270" t="s">
        <v>293</v>
      </c>
      <c r="C32" s="271">
        <v>1000</v>
      </c>
      <c r="D32" s="270" t="s">
        <v>294</v>
      </c>
      <c r="E32" s="33" t="s">
        <v>58</v>
      </c>
      <c r="F32" s="271">
        <v>5</v>
      </c>
      <c r="G32" s="271">
        <v>41.5</v>
      </c>
      <c r="H32" s="271">
        <v>51.5</v>
      </c>
      <c r="I32" s="271">
        <v>5</v>
      </c>
      <c r="L32" s="167" t="s">
        <v>138</v>
      </c>
      <c r="M32" s="49" t="s">
        <v>51</v>
      </c>
      <c r="N32" s="49" t="s">
        <v>93</v>
      </c>
      <c r="O32" s="50" t="s">
        <v>68</v>
      </c>
      <c r="P32" s="50" t="s">
        <v>133</v>
      </c>
      <c r="Q32" s="50" t="s">
        <v>52</v>
      </c>
      <c r="R32" s="269" t="s">
        <v>260</v>
      </c>
      <c r="S32" s="269" t="s">
        <v>261</v>
      </c>
      <c r="T32" s="269" t="s">
        <v>107</v>
      </c>
    </row>
    <row r="33" spans="1:21" ht="15.75">
      <c r="A33" s="113">
        <v>28</v>
      </c>
      <c r="B33" s="270" t="s">
        <v>295</v>
      </c>
      <c r="C33" s="271">
        <v>1000</v>
      </c>
      <c r="D33" s="270" t="s">
        <v>296</v>
      </c>
      <c r="E33" s="33" t="s">
        <v>56</v>
      </c>
      <c r="F33" s="271">
        <v>5</v>
      </c>
      <c r="G33" s="271">
        <v>40</v>
      </c>
      <c r="H33" s="271">
        <v>51</v>
      </c>
      <c r="I33" s="271">
        <v>5</v>
      </c>
      <c r="K33" s="272">
        <v>1</v>
      </c>
      <c r="L33" s="31">
        <v>30</v>
      </c>
      <c r="M33" s="32" t="s">
        <v>231</v>
      </c>
      <c r="N33" s="32" t="s">
        <v>299</v>
      </c>
      <c r="O33" s="31">
        <v>1000</v>
      </c>
      <c r="P33" s="33" t="s">
        <v>57</v>
      </c>
      <c r="Q33" s="33" t="s">
        <v>59</v>
      </c>
      <c r="R33" s="33" t="s">
        <v>379</v>
      </c>
      <c r="S33" s="33" t="s">
        <v>380</v>
      </c>
      <c r="T33" s="271">
        <v>5</v>
      </c>
      <c r="U33" s="148">
        <v>40</v>
      </c>
    </row>
    <row r="34" spans="1:21" ht="12.75" customHeight="1">
      <c r="A34" s="113">
        <v>29</v>
      </c>
      <c r="B34" s="270" t="s">
        <v>297</v>
      </c>
      <c r="C34" s="271">
        <v>1000</v>
      </c>
      <c r="D34" s="270" t="s">
        <v>284</v>
      </c>
      <c r="E34" s="33" t="s">
        <v>58</v>
      </c>
      <c r="F34" s="271">
        <v>5</v>
      </c>
      <c r="G34" s="271">
        <v>37.5</v>
      </c>
      <c r="H34" s="271">
        <v>48</v>
      </c>
      <c r="I34" s="271">
        <v>5</v>
      </c>
      <c r="K34" s="272">
        <v>2</v>
      </c>
      <c r="L34" s="31">
        <v>39</v>
      </c>
      <c r="M34" s="32" t="s">
        <v>240</v>
      </c>
      <c r="N34" s="32" t="s">
        <v>39</v>
      </c>
      <c r="O34" s="31">
        <v>1000</v>
      </c>
      <c r="P34" s="33" t="s">
        <v>57</v>
      </c>
      <c r="Q34" s="33" t="s">
        <v>59</v>
      </c>
      <c r="R34" s="33" t="s">
        <v>193</v>
      </c>
      <c r="S34" s="33" t="s">
        <v>225</v>
      </c>
      <c r="T34" s="271">
        <v>5</v>
      </c>
      <c r="U34" s="148">
        <v>35</v>
      </c>
    </row>
    <row r="35" spans="1:21" ht="12.75" customHeight="1">
      <c r="A35" s="113">
        <v>30</v>
      </c>
      <c r="B35" s="270" t="s">
        <v>298</v>
      </c>
      <c r="C35" s="271">
        <v>1000</v>
      </c>
      <c r="D35" s="270" t="s">
        <v>299</v>
      </c>
      <c r="E35" s="33" t="s">
        <v>57</v>
      </c>
      <c r="F35" s="271">
        <v>5</v>
      </c>
      <c r="G35" s="271">
        <v>36.5</v>
      </c>
      <c r="H35" s="271">
        <v>46.5</v>
      </c>
      <c r="I35" s="271">
        <v>5</v>
      </c>
      <c r="K35" s="272">
        <v>3</v>
      </c>
      <c r="L35" s="31">
        <v>40</v>
      </c>
      <c r="M35" s="32" t="s">
        <v>139</v>
      </c>
      <c r="N35" s="32" t="s">
        <v>290</v>
      </c>
      <c r="O35" s="31">
        <v>1100</v>
      </c>
      <c r="P35" s="33" t="s">
        <v>57</v>
      </c>
      <c r="Q35" s="33" t="s">
        <v>381</v>
      </c>
      <c r="R35" s="33" t="s">
        <v>382</v>
      </c>
      <c r="S35" s="33" t="s">
        <v>204</v>
      </c>
      <c r="T35" s="271">
        <v>4</v>
      </c>
      <c r="U35" s="148">
        <v>32</v>
      </c>
    </row>
    <row r="36" spans="1:21" ht="12.75" customHeight="1">
      <c r="A36" s="113">
        <v>31</v>
      </c>
      <c r="B36" s="270" t="s">
        <v>300</v>
      </c>
      <c r="C36" s="271">
        <v>1000</v>
      </c>
      <c r="D36" s="270" t="s">
        <v>265</v>
      </c>
      <c r="E36" s="33" t="s">
        <v>56</v>
      </c>
      <c r="F36" s="271">
        <v>5</v>
      </c>
      <c r="G36" s="271">
        <v>35.5</v>
      </c>
      <c r="H36" s="271">
        <v>43</v>
      </c>
      <c r="I36" s="271">
        <v>5</v>
      </c>
      <c r="K36" s="272">
        <v>4</v>
      </c>
      <c r="L36" s="31">
        <v>41</v>
      </c>
      <c r="M36" s="32" t="s">
        <v>230</v>
      </c>
      <c r="N36" s="32" t="s">
        <v>39</v>
      </c>
      <c r="O36" s="31">
        <v>1000</v>
      </c>
      <c r="P36" s="33" t="s">
        <v>57</v>
      </c>
      <c r="Q36" s="33" t="s">
        <v>381</v>
      </c>
      <c r="R36" s="33" t="s">
        <v>382</v>
      </c>
      <c r="S36" s="33" t="s">
        <v>383</v>
      </c>
      <c r="T36" s="271">
        <v>4</v>
      </c>
      <c r="U36" s="148">
        <v>30</v>
      </c>
    </row>
    <row r="37" spans="1:21" ht="12.75" customHeight="1">
      <c r="A37" s="113">
        <v>32</v>
      </c>
      <c r="B37" s="270" t="s">
        <v>301</v>
      </c>
      <c r="C37" s="271">
        <v>1000</v>
      </c>
      <c r="D37" s="270" t="s">
        <v>265</v>
      </c>
      <c r="E37" s="33" t="s">
        <v>54</v>
      </c>
      <c r="F37" s="271">
        <v>5</v>
      </c>
      <c r="G37" s="271">
        <v>35</v>
      </c>
      <c r="H37" s="271">
        <v>46</v>
      </c>
      <c r="I37" s="271">
        <v>5</v>
      </c>
      <c r="K37" s="272">
        <v>5</v>
      </c>
      <c r="L37" s="31">
        <v>46</v>
      </c>
      <c r="M37" s="32" t="s">
        <v>154</v>
      </c>
      <c r="N37" s="32" t="s">
        <v>181</v>
      </c>
      <c r="O37" s="31">
        <v>1000</v>
      </c>
      <c r="P37" s="33" t="s">
        <v>57</v>
      </c>
      <c r="Q37" s="33" t="s">
        <v>381</v>
      </c>
      <c r="R37" s="33" t="s">
        <v>374</v>
      </c>
      <c r="S37" s="33" t="s">
        <v>363</v>
      </c>
      <c r="T37" s="271">
        <v>4</v>
      </c>
      <c r="U37" s="148">
        <v>29</v>
      </c>
    </row>
    <row r="38" spans="1:21" ht="12.75" customHeight="1">
      <c r="A38" s="113">
        <v>33</v>
      </c>
      <c r="B38" s="270" t="s">
        <v>302</v>
      </c>
      <c r="C38" s="271">
        <v>1000</v>
      </c>
      <c r="D38" s="270" t="s">
        <v>284</v>
      </c>
      <c r="E38" s="33" t="s">
        <v>58</v>
      </c>
      <c r="F38" s="271">
        <v>5</v>
      </c>
      <c r="G38" s="271">
        <v>33</v>
      </c>
      <c r="H38" s="271">
        <v>42.5</v>
      </c>
      <c r="I38" s="271">
        <v>5</v>
      </c>
      <c r="K38" s="272">
        <v>6</v>
      </c>
      <c r="L38" s="31">
        <v>49</v>
      </c>
      <c r="M38" s="32" t="s">
        <v>184</v>
      </c>
      <c r="N38" s="32" t="s">
        <v>284</v>
      </c>
      <c r="O38" s="31">
        <v>1000</v>
      </c>
      <c r="P38" s="33" t="s">
        <v>57</v>
      </c>
      <c r="Q38" s="33" t="s">
        <v>60</v>
      </c>
      <c r="R38" s="33" t="s">
        <v>379</v>
      </c>
      <c r="S38" s="33" t="s">
        <v>384</v>
      </c>
      <c r="T38" s="271">
        <v>4</v>
      </c>
      <c r="U38" s="148">
        <v>28</v>
      </c>
    </row>
    <row r="39" spans="1:21" ht="12.75" customHeight="1">
      <c r="A39" s="113">
        <v>34</v>
      </c>
      <c r="B39" s="270" t="s">
        <v>303</v>
      </c>
      <c r="C39" s="271">
        <v>1000</v>
      </c>
      <c r="D39" s="270" t="s">
        <v>284</v>
      </c>
      <c r="E39" s="33" t="s">
        <v>58</v>
      </c>
      <c r="F39" s="271">
        <v>5</v>
      </c>
      <c r="G39" s="271">
        <v>32</v>
      </c>
      <c r="H39" s="271">
        <v>43</v>
      </c>
      <c r="I39" s="271">
        <v>5</v>
      </c>
      <c r="K39" s="272">
        <v>7</v>
      </c>
      <c r="L39" s="31">
        <v>52</v>
      </c>
      <c r="M39" s="32" t="s">
        <v>168</v>
      </c>
      <c r="N39" s="32" t="s">
        <v>39</v>
      </c>
      <c r="O39" s="31">
        <v>1100</v>
      </c>
      <c r="P39" s="33" t="s">
        <v>57</v>
      </c>
      <c r="Q39" s="33" t="s">
        <v>60</v>
      </c>
      <c r="R39" s="33" t="s">
        <v>385</v>
      </c>
      <c r="S39" s="33" t="s">
        <v>373</v>
      </c>
      <c r="T39" s="271">
        <v>4</v>
      </c>
      <c r="U39" s="148">
        <v>27</v>
      </c>
    </row>
    <row r="40" spans="1:21" ht="12.75" customHeight="1">
      <c r="A40" s="113">
        <v>35</v>
      </c>
      <c r="B40" s="270" t="s">
        <v>304</v>
      </c>
      <c r="C40" s="271">
        <v>1000</v>
      </c>
      <c r="D40" s="270" t="s">
        <v>305</v>
      </c>
      <c r="E40" s="33" t="s">
        <v>58</v>
      </c>
      <c r="F40" s="271">
        <v>5</v>
      </c>
      <c r="G40" s="271">
        <v>32</v>
      </c>
      <c r="H40" s="271">
        <v>41.5</v>
      </c>
      <c r="I40" s="271">
        <v>5</v>
      </c>
      <c r="K40" s="272">
        <v>8</v>
      </c>
      <c r="L40" s="31">
        <v>57</v>
      </c>
      <c r="M40" s="32" t="s">
        <v>182</v>
      </c>
      <c r="N40" s="32" t="s">
        <v>296</v>
      </c>
      <c r="O40" s="31">
        <v>1000</v>
      </c>
      <c r="P40" s="33" t="s">
        <v>57</v>
      </c>
      <c r="Q40" s="33" t="s">
        <v>60</v>
      </c>
      <c r="R40" s="33" t="s">
        <v>194</v>
      </c>
      <c r="S40" s="33" t="s">
        <v>223</v>
      </c>
      <c r="T40" s="271">
        <v>4</v>
      </c>
      <c r="U40" s="148">
        <v>26</v>
      </c>
    </row>
    <row r="41" spans="1:21" ht="12.75" customHeight="1">
      <c r="A41" s="113">
        <v>36</v>
      </c>
      <c r="B41" s="270" t="s">
        <v>306</v>
      </c>
      <c r="C41" s="271">
        <v>1000</v>
      </c>
      <c r="D41" s="270" t="s">
        <v>38</v>
      </c>
      <c r="E41" s="33" t="s">
        <v>56</v>
      </c>
      <c r="F41" s="271">
        <v>5</v>
      </c>
      <c r="G41" s="271">
        <v>31</v>
      </c>
      <c r="H41" s="271">
        <v>39</v>
      </c>
      <c r="I41" s="271">
        <v>5</v>
      </c>
      <c r="K41" s="272">
        <v>9</v>
      </c>
      <c r="L41" s="31">
        <v>58</v>
      </c>
      <c r="M41" s="32" t="s">
        <v>249</v>
      </c>
      <c r="N41" s="32" t="s">
        <v>290</v>
      </c>
      <c r="O41" s="31">
        <v>1000</v>
      </c>
      <c r="P41" s="33" t="s">
        <v>57</v>
      </c>
      <c r="Q41" s="33" t="s">
        <v>60</v>
      </c>
      <c r="R41" s="33" t="s">
        <v>386</v>
      </c>
      <c r="S41" s="33" t="s">
        <v>226</v>
      </c>
      <c r="T41" s="271">
        <v>4</v>
      </c>
      <c r="U41" s="148">
        <v>25</v>
      </c>
    </row>
    <row r="42" spans="1:21" ht="12.75" customHeight="1">
      <c r="A42" s="113">
        <v>37</v>
      </c>
      <c r="B42" s="270" t="s">
        <v>307</v>
      </c>
      <c r="C42" s="271">
        <v>1000</v>
      </c>
      <c r="D42" s="270" t="s">
        <v>284</v>
      </c>
      <c r="E42" s="33" t="s">
        <v>56</v>
      </c>
      <c r="F42" s="271">
        <v>5</v>
      </c>
      <c r="G42" s="271">
        <v>29.5</v>
      </c>
      <c r="H42" s="271">
        <v>38.5</v>
      </c>
      <c r="I42" s="271">
        <v>5</v>
      </c>
      <c r="K42" s="272">
        <v>10</v>
      </c>
      <c r="L42" s="31">
        <v>62</v>
      </c>
      <c r="M42" s="32" t="s">
        <v>387</v>
      </c>
      <c r="N42" s="32" t="s">
        <v>173</v>
      </c>
      <c r="O42" s="31">
        <v>1000</v>
      </c>
      <c r="P42" s="33" t="s">
        <v>57</v>
      </c>
      <c r="Q42" s="33" t="s">
        <v>60</v>
      </c>
      <c r="R42" s="33" t="s">
        <v>388</v>
      </c>
      <c r="S42" s="33" t="s">
        <v>222</v>
      </c>
      <c r="T42" s="271">
        <v>4</v>
      </c>
      <c r="U42" s="148">
        <v>24</v>
      </c>
    </row>
    <row r="43" spans="1:21" ht="12.75" customHeight="1">
      <c r="A43" s="113">
        <v>38</v>
      </c>
      <c r="B43" s="270" t="s">
        <v>308</v>
      </c>
      <c r="C43" s="271">
        <v>1000</v>
      </c>
      <c r="D43" s="270" t="s">
        <v>299</v>
      </c>
      <c r="E43" s="33" t="s">
        <v>56</v>
      </c>
      <c r="F43" s="271">
        <v>5</v>
      </c>
      <c r="G43" s="271">
        <v>29.5</v>
      </c>
      <c r="H43" s="271">
        <v>38</v>
      </c>
      <c r="I43" s="271">
        <v>5</v>
      </c>
      <c r="K43" s="272">
        <v>11</v>
      </c>
      <c r="L43" s="31">
        <v>64</v>
      </c>
      <c r="M43" s="32" t="s">
        <v>389</v>
      </c>
      <c r="N43" s="32" t="s">
        <v>294</v>
      </c>
      <c r="O43" s="31">
        <v>1000</v>
      </c>
      <c r="P43" s="33" t="s">
        <v>57</v>
      </c>
      <c r="Q43" s="33" t="s">
        <v>370</v>
      </c>
      <c r="R43" s="33" t="s">
        <v>199</v>
      </c>
      <c r="S43" s="33" t="s">
        <v>390</v>
      </c>
      <c r="T43" s="271">
        <v>3</v>
      </c>
      <c r="U43" s="148">
        <v>23</v>
      </c>
    </row>
    <row r="44" spans="1:21" ht="12.75" customHeight="1">
      <c r="A44" s="113">
        <v>39</v>
      </c>
      <c r="B44" s="270" t="s">
        <v>309</v>
      </c>
      <c r="C44" s="271">
        <v>1000</v>
      </c>
      <c r="D44" s="270" t="s">
        <v>39</v>
      </c>
      <c r="E44" s="33" t="s">
        <v>57</v>
      </c>
      <c r="F44" s="271">
        <v>5</v>
      </c>
      <c r="G44" s="271">
        <v>28</v>
      </c>
      <c r="H44" s="271">
        <v>38</v>
      </c>
      <c r="I44" s="271">
        <v>5</v>
      </c>
      <c r="K44" s="272">
        <v>12</v>
      </c>
      <c r="L44" s="31">
        <v>71</v>
      </c>
      <c r="M44" s="32" t="s">
        <v>167</v>
      </c>
      <c r="N44" s="32" t="s">
        <v>338</v>
      </c>
      <c r="O44" s="31">
        <v>1000</v>
      </c>
      <c r="P44" s="33" t="s">
        <v>57</v>
      </c>
      <c r="Q44" s="33" t="s">
        <v>61</v>
      </c>
      <c r="R44" s="33" t="s">
        <v>386</v>
      </c>
      <c r="S44" s="33" t="s">
        <v>372</v>
      </c>
      <c r="T44" s="271">
        <v>3</v>
      </c>
      <c r="U44" s="148">
        <v>22</v>
      </c>
    </row>
    <row r="45" spans="1:21" ht="12.75" customHeight="1">
      <c r="A45" s="113">
        <v>40</v>
      </c>
      <c r="B45" s="270" t="s">
        <v>310</v>
      </c>
      <c r="C45" s="271">
        <v>1100</v>
      </c>
      <c r="D45" s="270" t="s">
        <v>290</v>
      </c>
      <c r="E45" s="33" t="s">
        <v>57</v>
      </c>
      <c r="F45" s="271">
        <v>4.5</v>
      </c>
      <c r="G45" s="271">
        <v>33.5</v>
      </c>
      <c r="H45" s="271">
        <v>44</v>
      </c>
      <c r="I45" s="271">
        <v>4</v>
      </c>
      <c r="K45" s="272">
        <v>13</v>
      </c>
      <c r="L45" s="31">
        <v>73</v>
      </c>
      <c r="M45" s="32" t="s">
        <v>253</v>
      </c>
      <c r="N45" s="32" t="s">
        <v>305</v>
      </c>
      <c r="O45" s="31">
        <v>1000</v>
      </c>
      <c r="P45" s="33" t="s">
        <v>57</v>
      </c>
      <c r="Q45" s="33" t="s">
        <v>61</v>
      </c>
      <c r="R45" s="33" t="s">
        <v>221</v>
      </c>
      <c r="S45" s="33" t="s">
        <v>225</v>
      </c>
      <c r="T45" s="271">
        <v>3</v>
      </c>
      <c r="U45" s="148">
        <v>21</v>
      </c>
    </row>
    <row r="46" spans="1:21" ht="12.75" customHeight="1">
      <c r="A46" s="113">
        <v>41</v>
      </c>
      <c r="B46" s="270" t="s">
        <v>311</v>
      </c>
      <c r="C46" s="271">
        <v>1000</v>
      </c>
      <c r="D46" s="270" t="s">
        <v>39</v>
      </c>
      <c r="E46" s="33" t="s">
        <v>57</v>
      </c>
      <c r="F46" s="271">
        <v>4.5</v>
      </c>
      <c r="G46" s="271">
        <v>33.5</v>
      </c>
      <c r="H46" s="271">
        <v>43.5</v>
      </c>
      <c r="I46" s="271">
        <v>4</v>
      </c>
      <c r="K46" s="272">
        <v>14</v>
      </c>
      <c r="L46" s="31">
        <v>74</v>
      </c>
      <c r="M46" s="32" t="s">
        <v>232</v>
      </c>
      <c r="N46" s="32" t="s">
        <v>299</v>
      </c>
      <c r="O46" s="31">
        <v>1000</v>
      </c>
      <c r="P46" s="33" t="s">
        <v>57</v>
      </c>
      <c r="Q46" s="33" t="s">
        <v>61</v>
      </c>
      <c r="R46" s="33" t="s">
        <v>221</v>
      </c>
      <c r="S46" s="33" t="s">
        <v>379</v>
      </c>
      <c r="T46" s="271">
        <v>3</v>
      </c>
      <c r="U46" s="148">
        <v>20</v>
      </c>
    </row>
    <row r="47" spans="1:21" ht="12.75" customHeight="1">
      <c r="A47" s="113">
        <v>42</v>
      </c>
      <c r="B47" s="270" t="s">
        <v>312</v>
      </c>
      <c r="C47" s="271">
        <v>1000</v>
      </c>
      <c r="D47" s="270" t="s">
        <v>177</v>
      </c>
      <c r="E47" s="33" t="s">
        <v>54</v>
      </c>
      <c r="F47" s="271">
        <v>4.5</v>
      </c>
      <c r="G47" s="271">
        <v>31.5</v>
      </c>
      <c r="H47" s="271">
        <v>40</v>
      </c>
      <c r="I47" s="271">
        <v>4</v>
      </c>
      <c r="K47" s="272">
        <v>15</v>
      </c>
      <c r="L47" s="31">
        <v>75</v>
      </c>
      <c r="M47" s="32" t="s">
        <v>233</v>
      </c>
      <c r="N47" s="32" t="s">
        <v>38</v>
      </c>
      <c r="O47" s="31">
        <v>1000</v>
      </c>
      <c r="P47" s="33" t="s">
        <v>57</v>
      </c>
      <c r="Q47" s="33" t="s">
        <v>61</v>
      </c>
      <c r="R47" s="33" t="s">
        <v>221</v>
      </c>
      <c r="S47" s="33" t="s">
        <v>372</v>
      </c>
      <c r="T47" s="271">
        <v>3</v>
      </c>
      <c r="U47" s="148">
        <v>19</v>
      </c>
    </row>
    <row r="48" spans="1:21" ht="12.75" customHeight="1">
      <c r="A48" s="113">
        <v>43</v>
      </c>
      <c r="B48" s="270" t="s">
        <v>313</v>
      </c>
      <c r="C48" s="271">
        <v>1000</v>
      </c>
      <c r="D48" s="270" t="s">
        <v>290</v>
      </c>
      <c r="E48" s="33" t="s">
        <v>58</v>
      </c>
      <c r="F48" s="271">
        <v>4.5</v>
      </c>
      <c r="G48" s="271">
        <v>31.5</v>
      </c>
      <c r="H48" s="271">
        <v>40</v>
      </c>
      <c r="I48" s="271">
        <v>4</v>
      </c>
      <c r="K48" s="272">
        <v>16</v>
      </c>
      <c r="L48" s="31">
        <v>76</v>
      </c>
      <c r="M48" s="32" t="s">
        <v>247</v>
      </c>
      <c r="N48" s="32" t="s">
        <v>296</v>
      </c>
      <c r="O48" s="31">
        <v>1000</v>
      </c>
      <c r="P48" s="33" t="s">
        <v>57</v>
      </c>
      <c r="Q48" s="33" t="s">
        <v>61</v>
      </c>
      <c r="R48" s="33" t="s">
        <v>221</v>
      </c>
      <c r="S48" s="33" t="s">
        <v>222</v>
      </c>
      <c r="T48" s="271">
        <v>3</v>
      </c>
      <c r="U48" s="148">
        <v>18</v>
      </c>
    </row>
    <row r="49" spans="1:21" ht="12.75" customHeight="1">
      <c r="A49" s="113">
        <v>44</v>
      </c>
      <c r="B49" s="270" t="s">
        <v>314</v>
      </c>
      <c r="C49" s="271">
        <v>1000</v>
      </c>
      <c r="D49" s="270" t="s">
        <v>177</v>
      </c>
      <c r="E49" s="33" t="s">
        <v>54</v>
      </c>
      <c r="F49" s="271">
        <v>4.5</v>
      </c>
      <c r="G49" s="271">
        <v>30</v>
      </c>
      <c r="H49" s="271">
        <v>39</v>
      </c>
      <c r="I49" s="271">
        <v>4</v>
      </c>
      <c r="K49" s="272">
        <v>17</v>
      </c>
      <c r="L49" s="31">
        <v>80</v>
      </c>
      <c r="M49" s="32" t="s">
        <v>391</v>
      </c>
      <c r="N49" s="32" t="s">
        <v>284</v>
      </c>
      <c r="O49" s="31">
        <v>1000</v>
      </c>
      <c r="P49" s="33" t="s">
        <v>57</v>
      </c>
      <c r="Q49" s="33" t="s">
        <v>61</v>
      </c>
      <c r="R49" s="33" t="s">
        <v>392</v>
      </c>
      <c r="S49" s="33" t="s">
        <v>192</v>
      </c>
      <c r="T49" s="271">
        <v>3</v>
      </c>
      <c r="U49" s="148">
        <v>17</v>
      </c>
    </row>
    <row r="50" spans="1:21" ht="12.75" customHeight="1">
      <c r="A50" s="113">
        <v>45</v>
      </c>
      <c r="B50" s="270" t="s">
        <v>315</v>
      </c>
      <c r="C50" s="271">
        <v>1000</v>
      </c>
      <c r="D50" s="270" t="s">
        <v>290</v>
      </c>
      <c r="E50" s="33" t="s">
        <v>58</v>
      </c>
      <c r="F50" s="271">
        <v>4.5</v>
      </c>
      <c r="G50" s="271">
        <v>29.5</v>
      </c>
      <c r="H50" s="271">
        <v>38.5</v>
      </c>
      <c r="I50" s="271">
        <v>4</v>
      </c>
      <c r="K50" s="272">
        <v>18</v>
      </c>
      <c r="L50" s="31">
        <v>82</v>
      </c>
      <c r="M50" s="32" t="s">
        <v>393</v>
      </c>
      <c r="N50" s="32" t="s">
        <v>355</v>
      </c>
      <c r="O50" s="31">
        <v>1000</v>
      </c>
      <c r="P50" s="33" t="s">
        <v>57</v>
      </c>
      <c r="Q50" s="33" t="s">
        <v>377</v>
      </c>
      <c r="R50" s="33" t="s">
        <v>366</v>
      </c>
      <c r="S50" s="33" t="s">
        <v>388</v>
      </c>
      <c r="T50" s="271">
        <v>2</v>
      </c>
      <c r="U50" s="148">
        <v>16</v>
      </c>
    </row>
    <row r="51" spans="1:21" ht="12.75" customHeight="1">
      <c r="A51" s="113">
        <v>46</v>
      </c>
      <c r="B51" s="270" t="s">
        <v>316</v>
      </c>
      <c r="C51" s="271">
        <v>1000</v>
      </c>
      <c r="D51" s="270" t="s">
        <v>181</v>
      </c>
      <c r="E51" s="33" t="s">
        <v>57</v>
      </c>
      <c r="F51" s="271">
        <v>4.5</v>
      </c>
      <c r="G51" s="271">
        <v>29.5</v>
      </c>
      <c r="H51" s="271">
        <v>37.5</v>
      </c>
      <c r="I51" s="271">
        <v>4</v>
      </c>
      <c r="K51" s="272">
        <v>19</v>
      </c>
      <c r="L51" s="31">
        <v>83</v>
      </c>
      <c r="M51" s="32" t="s">
        <v>394</v>
      </c>
      <c r="N51" s="32" t="s">
        <v>290</v>
      </c>
      <c r="O51" s="31">
        <v>1000</v>
      </c>
      <c r="P51" s="33" t="s">
        <v>57</v>
      </c>
      <c r="Q51" s="33" t="s">
        <v>377</v>
      </c>
      <c r="R51" s="33" t="s">
        <v>395</v>
      </c>
      <c r="S51" s="33" t="s">
        <v>219</v>
      </c>
      <c r="T51" s="271">
        <v>1</v>
      </c>
      <c r="U51" s="148">
        <v>15</v>
      </c>
    </row>
    <row r="52" spans="1:21" ht="12.75" customHeight="1">
      <c r="A52" s="113">
        <v>47</v>
      </c>
      <c r="B52" s="270" t="s">
        <v>317</v>
      </c>
      <c r="C52" s="271">
        <v>1000</v>
      </c>
      <c r="D52" s="270" t="s">
        <v>172</v>
      </c>
      <c r="E52" s="33" t="s">
        <v>56</v>
      </c>
      <c r="F52" s="271">
        <v>4.5</v>
      </c>
      <c r="G52" s="271">
        <v>27</v>
      </c>
      <c r="H52" s="271">
        <v>34.5</v>
      </c>
      <c r="I52" s="271">
        <v>4</v>
      </c>
      <c r="K52" s="272">
        <v>20</v>
      </c>
      <c r="L52" s="31">
        <v>85</v>
      </c>
      <c r="M52" s="32" t="s">
        <v>396</v>
      </c>
      <c r="N52" s="32" t="s">
        <v>296</v>
      </c>
      <c r="O52" s="31">
        <v>1000</v>
      </c>
      <c r="P52" s="33" t="s">
        <v>57</v>
      </c>
      <c r="Q52" s="33" t="s">
        <v>62</v>
      </c>
      <c r="R52" s="33" t="s">
        <v>218</v>
      </c>
      <c r="S52" s="33" t="s">
        <v>388</v>
      </c>
      <c r="T52" s="271">
        <v>1</v>
      </c>
      <c r="U52" s="148">
        <v>14</v>
      </c>
    </row>
    <row r="53" spans="1:21" ht="12.75" customHeight="1">
      <c r="A53" s="113">
        <v>48</v>
      </c>
      <c r="B53" s="270" t="s">
        <v>318</v>
      </c>
      <c r="C53" s="271">
        <v>1000</v>
      </c>
      <c r="D53" s="270" t="s">
        <v>284</v>
      </c>
      <c r="E53" s="33" t="s">
        <v>56</v>
      </c>
      <c r="F53" s="271">
        <v>4.5</v>
      </c>
      <c r="G53" s="271">
        <v>25</v>
      </c>
      <c r="H53" s="271">
        <v>32</v>
      </c>
      <c r="I53" s="271">
        <v>4</v>
      </c>
      <c r="K53" s="272">
        <v>21</v>
      </c>
      <c r="L53" s="31">
        <v>87</v>
      </c>
      <c r="M53" s="32" t="s">
        <v>397</v>
      </c>
      <c r="N53" s="32" t="s">
        <v>296</v>
      </c>
      <c r="O53" s="31">
        <v>1000</v>
      </c>
      <c r="P53" s="33" t="s">
        <v>57</v>
      </c>
      <c r="Q53" s="33" t="s">
        <v>369</v>
      </c>
      <c r="R53" s="33" t="s">
        <v>217</v>
      </c>
      <c r="S53" s="33" t="s">
        <v>386</v>
      </c>
      <c r="T53" s="271">
        <v>1</v>
      </c>
      <c r="U53" s="148">
        <v>13</v>
      </c>
    </row>
    <row r="54" spans="1:21" ht="12.75" customHeight="1">
      <c r="A54" s="113">
        <v>49</v>
      </c>
      <c r="B54" s="270" t="s">
        <v>319</v>
      </c>
      <c r="C54" s="271">
        <v>1000</v>
      </c>
      <c r="D54" s="270" t="s">
        <v>284</v>
      </c>
      <c r="E54" s="33" t="s">
        <v>57</v>
      </c>
      <c r="F54" s="271">
        <v>4</v>
      </c>
      <c r="G54" s="271">
        <v>36.5</v>
      </c>
      <c r="H54" s="271">
        <v>45.5</v>
      </c>
      <c r="I54" s="271">
        <v>4</v>
      </c>
      <c r="K54" s="272">
        <v>22</v>
      </c>
      <c r="L54" s="31">
        <v>88</v>
      </c>
      <c r="M54" s="32" t="s">
        <v>398</v>
      </c>
      <c r="N54" s="32" t="s">
        <v>296</v>
      </c>
      <c r="O54" s="31">
        <v>1000</v>
      </c>
      <c r="P54" s="33" t="s">
        <v>57</v>
      </c>
      <c r="Q54" s="33" t="s">
        <v>399</v>
      </c>
      <c r="R54" s="33" t="s">
        <v>216</v>
      </c>
      <c r="S54" s="33" t="s">
        <v>221</v>
      </c>
      <c r="T54" s="271">
        <v>0</v>
      </c>
      <c r="U54" s="148">
        <v>12</v>
      </c>
    </row>
    <row r="55" spans="1:9" ht="12.75" customHeight="1">
      <c r="A55" s="113">
        <v>50</v>
      </c>
      <c r="B55" s="270" t="s">
        <v>320</v>
      </c>
      <c r="C55" s="271">
        <v>1000</v>
      </c>
      <c r="D55" s="270" t="s">
        <v>305</v>
      </c>
      <c r="E55" s="33" t="s">
        <v>56</v>
      </c>
      <c r="F55" s="271">
        <v>4</v>
      </c>
      <c r="G55" s="271">
        <v>35</v>
      </c>
      <c r="H55" s="271">
        <v>45.5</v>
      </c>
      <c r="I55" s="271">
        <v>4</v>
      </c>
    </row>
    <row r="56" spans="1:17" ht="12.75" customHeight="1">
      <c r="A56" s="113">
        <v>51</v>
      </c>
      <c r="B56" s="270" t="s">
        <v>321</v>
      </c>
      <c r="C56" s="271">
        <v>1000</v>
      </c>
      <c r="D56" s="270" t="s">
        <v>118</v>
      </c>
      <c r="E56" s="33" t="s">
        <v>58</v>
      </c>
      <c r="F56" s="271">
        <v>4</v>
      </c>
      <c r="G56" s="271">
        <v>33</v>
      </c>
      <c r="H56" s="271">
        <v>40</v>
      </c>
      <c r="I56" s="271">
        <v>4</v>
      </c>
      <c r="L56" s="47" t="s">
        <v>148</v>
      </c>
      <c r="M56"/>
      <c r="N56"/>
      <c r="O56" s="38"/>
      <c r="P56"/>
      <c r="Q56"/>
    </row>
    <row r="57" spans="1:17" ht="12.75" customHeight="1">
      <c r="A57" s="113">
        <v>52</v>
      </c>
      <c r="B57" s="270" t="s">
        <v>322</v>
      </c>
      <c r="C57" s="271">
        <v>1100</v>
      </c>
      <c r="D57" s="270" t="s">
        <v>39</v>
      </c>
      <c r="E57" s="33" t="s">
        <v>57</v>
      </c>
      <c r="F57" s="271">
        <v>4</v>
      </c>
      <c r="G57" s="271">
        <v>31.5</v>
      </c>
      <c r="H57" s="271">
        <v>40.5</v>
      </c>
      <c r="I57" s="271">
        <v>4</v>
      </c>
      <c r="M57"/>
      <c r="N57"/>
      <c r="O57" s="38"/>
      <c r="P57"/>
      <c r="Q57"/>
    </row>
    <row r="58" spans="1:21" ht="12.75" customHeight="1">
      <c r="A58" s="113">
        <v>53</v>
      </c>
      <c r="B58" s="270" t="s">
        <v>323</v>
      </c>
      <c r="C58" s="271">
        <v>1000</v>
      </c>
      <c r="D58" s="270" t="s">
        <v>172</v>
      </c>
      <c r="E58" s="33" t="s">
        <v>58</v>
      </c>
      <c r="F58" s="271">
        <v>4</v>
      </c>
      <c r="G58" s="271">
        <v>31</v>
      </c>
      <c r="H58" s="271">
        <v>39.5</v>
      </c>
      <c r="I58" s="271">
        <v>4</v>
      </c>
      <c r="L58" s="167" t="s">
        <v>138</v>
      </c>
      <c r="M58" s="49" t="s">
        <v>51</v>
      </c>
      <c r="N58" s="49" t="s">
        <v>93</v>
      </c>
      <c r="O58" s="50" t="s">
        <v>68</v>
      </c>
      <c r="P58" s="50" t="s">
        <v>133</v>
      </c>
      <c r="Q58" s="50" t="s">
        <v>52</v>
      </c>
      <c r="R58" s="269" t="s">
        <v>260</v>
      </c>
      <c r="S58" s="269" t="s">
        <v>261</v>
      </c>
      <c r="T58" s="275" t="s">
        <v>107</v>
      </c>
      <c r="U58" s="276"/>
    </row>
    <row r="59" spans="1:21" ht="12.75" customHeight="1">
      <c r="A59" s="113">
        <v>54</v>
      </c>
      <c r="B59" s="270" t="s">
        <v>324</v>
      </c>
      <c r="C59" s="271">
        <v>1000</v>
      </c>
      <c r="D59" s="270" t="s">
        <v>299</v>
      </c>
      <c r="E59" s="33" t="s">
        <v>56</v>
      </c>
      <c r="F59" s="271">
        <v>4</v>
      </c>
      <c r="G59" s="271">
        <v>30</v>
      </c>
      <c r="H59" s="271">
        <v>39</v>
      </c>
      <c r="I59" s="271">
        <v>4</v>
      </c>
      <c r="K59" s="272">
        <v>1</v>
      </c>
      <c r="L59" s="31">
        <v>4</v>
      </c>
      <c r="M59" s="32" t="s">
        <v>111</v>
      </c>
      <c r="N59" s="32" t="s">
        <v>172</v>
      </c>
      <c r="O59" s="31">
        <v>1250</v>
      </c>
      <c r="P59" s="33" t="s">
        <v>58</v>
      </c>
      <c r="Q59" s="33" t="s">
        <v>55</v>
      </c>
      <c r="R59" s="33" t="s">
        <v>226</v>
      </c>
      <c r="S59" s="33" t="s">
        <v>400</v>
      </c>
      <c r="T59" s="271">
        <v>7</v>
      </c>
      <c r="U59" s="148">
        <v>40</v>
      </c>
    </row>
    <row r="60" spans="1:21" ht="12.75" customHeight="1">
      <c r="A60" s="113">
        <v>55</v>
      </c>
      <c r="B60" s="270" t="s">
        <v>325</v>
      </c>
      <c r="C60" s="271">
        <v>1100</v>
      </c>
      <c r="D60" s="270" t="s">
        <v>296</v>
      </c>
      <c r="E60" s="33" t="s">
        <v>58</v>
      </c>
      <c r="F60" s="271">
        <v>4</v>
      </c>
      <c r="G60" s="271">
        <v>30</v>
      </c>
      <c r="H60" s="271">
        <v>37.5</v>
      </c>
      <c r="I60" s="271">
        <v>4</v>
      </c>
      <c r="K60" s="272">
        <v>2</v>
      </c>
      <c r="L60" s="31">
        <v>5</v>
      </c>
      <c r="M60" s="32" t="s">
        <v>117</v>
      </c>
      <c r="N60" s="32" t="s">
        <v>268</v>
      </c>
      <c r="O60" s="31">
        <v>1250</v>
      </c>
      <c r="P60" s="33" t="s">
        <v>58</v>
      </c>
      <c r="Q60" s="33" t="s">
        <v>55</v>
      </c>
      <c r="R60" s="33" t="s">
        <v>223</v>
      </c>
      <c r="S60" s="33" t="s">
        <v>227</v>
      </c>
      <c r="T60" s="271">
        <v>7</v>
      </c>
      <c r="U60" s="148">
        <v>35</v>
      </c>
    </row>
    <row r="61" spans="1:21" ht="12.75" customHeight="1">
      <c r="A61" s="113">
        <v>56</v>
      </c>
      <c r="B61" s="270" t="s">
        <v>326</v>
      </c>
      <c r="C61" s="271">
        <v>1000</v>
      </c>
      <c r="D61" s="270" t="s">
        <v>118</v>
      </c>
      <c r="E61" s="33" t="s">
        <v>362</v>
      </c>
      <c r="F61" s="271">
        <v>4</v>
      </c>
      <c r="G61" s="271">
        <v>29</v>
      </c>
      <c r="H61" s="271">
        <v>37.5</v>
      </c>
      <c r="I61" s="271">
        <v>4</v>
      </c>
      <c r="K61" s="272">
        <v>3</v>
      </c>
      <c r="L61" s="31">
        <v>6</v>
      </c>
      <c r="M61" s="32" t="s">
        <v>119</v>
      </c>
      <c r="N61" s="32" t="s">
        <v>95</v>
      </c>
      <c r="O61" s="31">
        <v>1373</v>
      </c>
      <c r="P61" s="33" t="s">
        <v>58</v>
      </c>
      <c r="Q61" s="33" t="s">
        <v>401</v>
      </c>
      <c r="R61" s="33" t="s">
        <v>383</v>
      </c>
      <c r="S61" s="33" t="s">
        <v>402</v>
      </c>
      <c r="T61" s="271">
        <v>6</v>
      </c>
      <c r="U61" s="148">
        <v>32</v>
      </c>
    </row>
    <row r="62" spans="1:21" ht="15.75">
      <c r="A62" s="113">
        <v>57</v>
      </c>
      <c r="B62" s="270" t="s">
        <v>327</v>
      </c>
      <c r="C62" s="271">
        <v>1000</v>
      </c>
      <c r="D62" s="270" t="s">
        <v>296</v>
      </c>
      <c r="E62" s="33" t="s">
        <v>57</v>
      </c>
      <c r="F62" s="271">
        <v>4</v>
      </c>
      <c r="G62" s="271">
        <v>29</v>
      </c>
      <c r="H62" s="271">
        <v>36</v>
      </c>
      <c r="I62" s="271">
        <v>4</v>
      </c>
      <c r="K62" s="272">
        <v>4</v>
      </c>
      <c r="L62" s="31">
        <v>12</v>
      </c>
      <c r="M62" s="32" t="s">
        <v>175</v>
      </c>
      <c r="N62" s="32" t="s">
        <v>118</v>
      </c>
      <c r="O62" s="31">
        <v>1250</v>
      </c>
      <c r="P62" s="33" t="s">
        <v>58</v>
      </c>
      <c r="Q62" s="33" t="s">
        <v>70</v>
      </c>
      <c r="R62" s="33" t="s">
        <v>201</v>
      </c>
      <c r="S62" s="33" t="s">
        <v>209</v>
      </c>
      <c r="T62" s="271">
        <v>6</v>
      </c>
      <c r="U62" s="148">
        <v>30</v>
      </c>
    </row>
    <row r="63" spans="1:21" ht="12.75" customHeight="1">
      <c r="A63" s="113">
        <v>58</v>
      </c>
      <c r="B63" s="270" t="s">
        <v>328</v>
      </c>
      <c r="C63" s="271">
        <v>1000</v>
      </c>
      <c r="D63" s="270" t="s">
        <v>290</v>
      </c>
      <c r="E63" s="33" t="s">
        <v>57</v>
      </c>
      <c r="F63" s="271">
        <v>4</v>
      </c>
      <c r="G63" s="271">
        <v>28.5</v>
      </c>
      <c r="H63" s="271">
        <v>39</v>
      </c>
      <c r="I63" s="271">
        <v>4</v>
      </c>
      <c r="K63" s="272">
        <v>5</v>
      </c>
      <c r="L63" s="31">
        <v>16</v>
      </c>
      <c r="M63" s="32" t="s">
        <v>140</v>
      </c>
      <c r="N63" s="32" t="s">
        <v>118</v>
      </c>
      <c r="O63" s="31">
        <v>1000</v>
      </c>
      <c r="P63" s="33" t="s">
        <v>58</v>
      </c>
      <c r="Q63" s="33" t="s">
        <v>70</v>
      </c>
      <c r="R63" s="33" t="s">
        <v>199</v>
      </c>
      <c r="S63" s="33" t="s">
        <v>403</v>
      </c>
      <c r="T63" s="271">
        <v>6</v>
      </c>
      <c r="U63" s="148">
        <v>29</v>
      </c>
    </row>
    <row r="64" spans="1:21" ht="12.75" customHeight="1">
      <c r="A64" s="113">
        <v>59</v>
      </c>
      <c r="B64" s="270" t="s">
        <v>329</v>
      </c>
      <c r="C64" s="271">
        <v>1000</v>
      </c>
      <c r="D64" s="270" t="s">
        <v>273</v>
      </c>
      <c r="E64" s="33" t="s">
        <v>58</v>
      </c>
      <c r="F64" s="271">
        <v>4</v>
      </c>
      <c r="G64" s="271">
        <v>28.5</v>
      </c>
      <c r="H64" s="271">
        <v>36</v>
      </c>
      <c r="I64" s="271">
        <v>4</v>
      </c>
      <c r="K64" s="272">
        <v>6</v>
      </c>
      <c r="L64" s="31">
        <v>17</v>
      </c>
      <c r="M64" s="32" t="s">
        <v>241</v>
      </c>
      <c r="N64" s="32" t="s">
        <v>39</v>
      </c>
      <c r="O64" s="31">
        <v>1000</v>
      </c>
      <c r="P64" s="33" t="s">
        <v>58</v>
      </c>
      <c r="Q64" s="33" t="s">
        <v>70</v>
      </c>
      <c r="R64" s="33" t="s">
        <v>199</v>
      </c>
      <c r="S64" s="33" t="s">
        <v>383</v>
      </c>
      <c r="T64" s="271">
        <v>6</v>
      </c>
      <c r="U64" s="148">
        <v>28</v>
      </c>
    </row>
    <row r="65" spans="1:21" ht="12.75" customHeight="1">
      <c r="A65" s="113">
        <v>60</v>
      </c>
      <c r="B65" s="270" t="s">
        <v>330</v>
      </c>
      <c r="C65" s="271">
        <v>1250</v>
      </c>
      <c r="D65" s="270" t="s">
        <v>39</v>
      </c>
      <c r="E65" s="33" t="s">
        <v>58</v>
      </c>
      <c r="F65" s="271">
        <v>4</v>
      </c>
      <c r="G65" s="271">
        <v>28.5</v>
      </c>
      <c r="H65" s="271">
        <v>35.5</v>
      </c>
      <c r="I65" s="271">
        <v>4</v>
      </c>
      <c r="K65" s="272">
        <v>7</v>
      </c>
      <c r="L65" s="31">
        <v>18</v>
      </c>
      <c r="M65" s="32" t="s">
        <v>114</v>
      </c>
      <c r="N65" s="32" t="s">
        <v>265</v>
      </c>
      <c r="O65" s="31">
        <v>1250</v>
      </c>
      <c r="P65" s="33" t="s">
        <v>58</v>
      </c>
      <c r="Q65" s="33" t="s">
        <v>70</v>
      </c>
      <c r="R65" s="33" t="s">
        <v>378</v>
      </c>
      <c r="S65" s="33" t="s">
        <v>383</v>
      </c>
      <c r="T65" s="271">
        <v>6</v>
      </c>
      <c r="U65" s="148">
        <v>27</v>
      </c>
    </row>
    <row r="66" spans="1:21" ht="12.75" customHeight="1">
      <c r="A66" s="113">
        <v>61</v>
      </c>
      <c r="B66" s="270" t="s">
        <v>331</v>
      </c>
      <c r="C66" s="271">
        <v>1000</v>
      </c>
      <c r="D66" s="270" t="s">
        <v>305</v>
      </c>
      <c r="E66" s="33" t="s">
        <v>58</v>
      </c>
      <c r="F66" s="271">
        <v>4</v>
      </c>
      <c r="G66" s="271">
        <v>27.5</v>
      </c>
      <c r="H66" s="271">
        <v>35.5</v>
      </c>
      <c r="I66" s="271">
        <v>4</v>
      </c>
      <c r="K66" s="272">
        <v>8</v>
      </c>
      <c r="L66" s="31">
        <v>21</v>
      </c>
      <c r="M66" s="32" t="s">
        <v>108</v>
      </c>
      <c r="N66" s="32" t="s">
        <v>172</v>
      </c>
      <c r="O66" s="31">
        <v>1100</v>
      </c>
      <c r="P66" s="33" t="s">
        <v>58</v>
      </c>
      <c r="Q66" s="33" t="s">
        <v>404</v>
      </c>
      <c r="R66" s="33" t="s">
        <v>379</v>
      </c>
      <c r="S66" s="33" t="s">
        <v>380</v>
      </c>
      <c r="T66" s="271">
        <v>5</v>
      </c>
      <c r="U66" s="148">
        <v>26</v>
      </c>
    </row>
    <row r="67" spans="1:21" ht="12.75" customHeight="1">
      <c r="A67" s="113">
        <v>62</v>
      </c>
      <c r="B67" s="270" t="s">
        <v>332</v>
      </c>
      <c r="C67" s="271">
        <v>1000</v>
      </c>
      <c r="D67" s="270" t="s">
        <v>173</v>
      </c>
      <c r="E67" s="33" t="s">
        <v>57</v>
      </c>
      <c r="F67" s="271">
        <v>4</v>
      </c>
      <c r="G67" s="271">
        <v>27.5</v>
      </c>
      <c r="H67" s="271">
        <v>35</v>
      </c>
      <c r="I67" s="271">
        <v>4</v>
      </c>
      <c r="K67" s="272">
        <v>9</v>
      </c>
      <c r="L67" s="31">
        <v>22</v>
      </c>
      <c r="M67" s="32" t="s">
        <v>142</v>
      </c>
      <c r="N67" s="32" t="s">
        <v>172</v>
      </c>
      <c r="O67" s="31">
        <v>1000</v>
      </c>
      <c r="P67" s="33" t="s">
        <v>58</v>
      </c>
      <c r="Q67" s="33" t="s">
        <v>404</v>
      </c>
      <c r="R67" s="33" t="s">
        <v>223</v>
      </c>
      <c r="S67" s="33" t="s">
        <v>228</v>
      </c>
      <c r="T67" s="271">
        <v>5</v>
      </c>
      <c r="U67" s="148">
        <v>25</v>
      </c>
    </row>
    <row r="68" spans="1:21" ht="12.75" customHeight="1">
      <c r="A68" s="113">
        <v>63</v>
      </c>
      <c r="B68" s="270" t="s">
        <v>333</v>
      </c>
      <c r="C68" s="271">
        <v>1000</v>
      </c>
      <c r="D68" s="270" t="s">
        <v>296</v>
      </c>
      <c r="E68" s="33" t="s">
        <v>58</v>
      </c>
      <c r="F68" s="271">
        <v>4</v>
      </c>
      <c r="G68" s="271">
        <v>22</v>
      </c>
      <c r="H68" s="271">
        <v>30</v>
      </c>
      <c r="I68" s="271">
        <v>4</v>
      </c>
      <c r="K68" s="272">
        <v>10</v>
      </c>
      <c r="L68" s="31">
        <v>24</v>
      </c>
      <c r="M68" s="32" t="s">
        <v>252</v>
      </c>
      <c r="N68" s="32" t="s">
        <v>290</v>
      </c>
      <c r="O68" s="31">
        <v>1000</v>
      </c>
      <c r="P68" s="33" t="s">
        <v>58</v>
      </c>
      <c r="Q68" s="33" t="s">
        <v>404</v>
      </c>
      <c r="R68" s="33" t="s">
        <v>405</v>
      </c>
      <c r="S68" s="33" t="s">
        <v>384</v>
      </c>
      <c r="T68" s="271">
        <v>5</v>
      </c>
      <c r="U68" s="148">
        <v>24</v>
      </c>
    </row>
    <row r="69" spans="1:21" ht="12.75" customHeight="1">
      <c r="A69" s="113">
        <v>64</v>
      </c>
      <c r="B69" s="270" t="s">
        <v>334</v>
      </c>
      <c r="C69" s="271">
        <v>1000</v>
      </c>
      <c r="D69" s="270" t="s">
        <v>294</v>
      </c>
      <c r="E69" s="33" t="s">
        <v>57</v>
      </c>
      <c r="F69" s="271">
        <v>3.5</v>
      </c>
      <c r="G69" s="271">
        <v>34</v>
      </c>
      <c r="H69" s="271">
        <v>42.5</v>
      </c>
      <c r="I69" s="271">
        <v>3</v>
      </c>
      <c r="K69" s="272">
        <v>11</v>
      </c>
      <c r="L69" s="31">
        <v>26</v>
      </c>
      <c r="M69" s="32" t="s">
        <v>179</v>
      </c>
      <c r="N69" s="32" t="s">
        <v>172</v>
      </c>
      <c r="O69" s="31">
        <v>1000</v>
      </c>
      <c r="P69" s="33" t="s">
        <v>58</v>
      </c>
      <c r="Q69" s="33" t="s">
        <v>404</v>
      </c>
      <c r="R69" s="33" t="s">
        <v>371</v>
      </c>
      <c r="S69" s="33" t="s">
        <v>406</v>
      </c>
      <c r="T69" s="271">
        <v>5</v>
      </c>
      <c r="U69" s="148">
        <v>23</v>
      </c>
    </row>
    <row r="70" spans="1:21" ht="12.75" customHeight="1">
      <c r="A70" s="113">
        <v>65</v>
      </c>
      <c r="B70" s="270" t="s">
        <v>335</v>
      </c>
      <c r="C70" s="271">
        <v>1000</v>
      </c>
      <c r="D70" s="270" t="s">
        <v>299</v>
      </c>
      <c r="E70" s="33" t="s">
        <v>56</v>
      </c>
      <c r="F70" s="271">
        <v>3.5</v>
      </c>
      <c r="G70" s="271">
        <v>33</v>
      </c>
      <c r="H70" s="271">
        <v>43.5</v>
      </c>
      <c r="I70" s="271">
        <v>3</v>
      </c>
      <c r="K70" s="272">
        <v>12</v>
      </c>
      <c r="L70" s="31">
        <v>27</v>
      </c>
      <c r="M70" s="32" t="s">
        <v>254</v>
      </c>
      <c r="N70" s="32" t="s">
        <v>294</v>
      </c>
      <c r="O70" s="31">
        <v>1000</v>
      </c>
      <c r="P70" s="33" t="s">
        <v>58</v>
      </c>
      <c r="Q70" s="33" t="s">
        <v>59</v>
      </c>
      <c r="R70" s="33" t="s">
        <v>407</v>
      </c>
      <c r="S70" s="33" t="s">
        <v>408</v>
      </c>
      <c r="T70" s="271">
        <v>5</v>
      </c>
      <c r="U70" s="148">
        <v>22</v>
      </c>
    </row>
    <row r="71" spans="1:21" ht="12.75" customHeight="1">
      <c r="A71" s="113">
        <v>66</v>
      </c>
      <c r="B71" s="270" t="s">
        <v>336</v>
      </c>
      <c r="C71" s="271">
        <v>1000</v>
      </c>
      <c r="D71" s="270" t="s">
        <v>290</v>
      </c>
      <c r="E71" s="33" t="s">
        <v>101</v>
      </c>
      <c r="F71" s="271">
        <v>3.5</v>
      </c>
      <c r="G71" s="271">
        <v>32</v>
      </c>
      <c r="H71" s="271">
        <v>40.5</v>
      </c>
      <c r="I71" s="271">
        <v>3</v>
      </c>
      <c r="K71" s="272">
        <v>13</v>
      </c>
      <c r="L71" s="31">
        <v>29</v>
      </c>
      <c r="M71" s="32" t="s">
        <v>136</v>
      </c>
      <c r="N71" s="32" t="s">
        <v>284</v>
      </c>
      <c r="O71" s="31">
        <v>1000</v>
      </c>
      <c r="P71" s="33" t="s">
        <v>58</v>
      </c>
      <c r="Q71" s="33" t="s">
        <v>59</v>
      </c>
      <c r="R71" s="33" t="s">
        <v>363</v>
      </c>
      <c r="S71" s="33" t="s">
        <v>206</v>
      </c>
      <c r="T71" s="271">
        <v>5</v>
      </c>
      <c r="U71" s="148">
        <v>21</v>
      </c>
    </row>
    <row r="72" spans="1:21" ht="12.75" customHeight="1">
      <c r="A72" s="113">
        <v>67</v>
      </c>
      <c r="B72" s="270" t="s">
        <v>337</v>
      </c>
      <c r="C72" s="271">
        <v>1000</v>
      </c>
      <c r="D72" s="270" t="s">
        <v>338</v>
      </c>
      <c r="E72" s="33" t="s">
        <v>100</v>
      </c>
      <c r="F72" s="271">
        <v>3.5</v>
      </c>
      <c r="G72" s="271">
        <v>30.5</v>
      </c>
      <c r="H72" s="271">
        <v>38</v>
      </c>
      <c r="I72" s="271">
        <v>3</v>
      </c>
      <c r="K72" s="272">
        <v>14</v>
      </c>
      <c r="L72" s="31">
        <v>33</v>
      </c>
      <c r="M72" s="32" t="s">
        <v>157</v>
      </c>
      <c r="N72" s="32" t="s">
        <v>284</v>
      </c>
      <c r="O72" s="31">
        <v>1000</v>
      </c>
      <c r="P72" s="33" t="s">
        <v>58</v>
      </c>
      <c r="Q72" s="33" t="s">
        <v>59</v>
      </c>
      <c r="R72" s="33" t="s">
        <v>198</v>
      </c>
      <c r="S72" s="33" t="s">
        <v>390</v>
      </c>
      <c r="T72" s="271">
        <v>5</v>
      </c>
      <c r="U72" s="148">
        <v>20</v>
      </c>
    </row>
    <row r="73" spans="1:21" ht="12.75" customHeight="1">
      <c r="A73" s="113">
        <v>68</v>
      </c>
      <c r="B73" s="270" t="s">
        <v>339</v>
      </c>
      <c r="C73" s="271">
        <v>1000</v>
      </c>
      <c r="D73" s="270" t="s">
        <v>340</v>
      </c>
      <c r="E73" s="33" t="s">
        <v>56</v>
      </c>
      <c r="F73" s="271">
        <v>3.5</v>
      </c>
      <c r="G73" s="271">
        <v>26.5</v>
      </c>
      <c r="H73" s="271">
        <v>34.5</v>
      </c>
      <c r="I73" s="271">
        <v>3</v>
      </c>
      <c r="K73" s="272">
        <v>15</v>
      </c>
      <c r="L73" s="31">
        <v>34</v>
      </c>
      <c r="M73" s="32" t="s">
        <v>152</v>
      </c>
      <c r="N73" s="32" t="s">
        <v>284</v>
      </c>
      <c r="O73" s="31">
        <v>1000</v>
      </c>
      <c r="P73" s="33" t="s">
        <v>58</v>
      </c>
      <c r="Q73" s="33" t="s">
        <v>59</v>
      </c>
      <c r="R73" s="33" t="s">
        <v>197</v>
      </c>
      <c r="S73" s="33" t="s">
        <v>203</v>
      </c>
      <c r="T73" s="271">
        <v>5</v>
      </c>
      <c r="U73" s="148">
        <v>19</v>
      </c>
    </row>
    <row r="74" spans="1:21" ht="12.75" customHeight="1">
      <c r="A74" s="113">
        <v>69</v>
      </c>
      <c r="B74" s="270" t="s">
        <v>341</v>
      </c>
      <c r="C74" s="271">
        <v>1000</v>
      </c>
      <c r="D74" s="270" t="s">
        <v>284</v>
      </c>
      <c r="E74" s="33" t="s">
        <v>101</v>
      </c>
      <c r="F74" s="271">
        <v>3</v>
      </c>
      <c r="G74" s="271">
        <v>29.5</v>
      </c>
      <c r="H74" s="271">
        <v>38.5</v>
      </c>
      <c r="I74" s="271">
        <v>3</v>
      </c>
      <c r="K74" s="272">
        <v>16</v>
      </c>
      <c r="L74" s="31">
        <v>35</v>
      </c>
      <c r="M74" s="32" t="s">
        <v>162</v>
      </c>
      <c r="N74" s="32" t="s">
        <v>305</v>
      </c>
      <c r="O74" s="31">
        <v>1000</v>
      </c>
      <c r="P74" s="33" t="s">
        <v>58</v>
      </c>
      <c r="Q74" s="33" t="s">
        <v>59</v>
      </c>
      <c r="R74" s="33" t="s">
        <v>197</v>
      </c>
      <c r="S74" s="33" t="s">
        <v>407</v>
      </c>
      <c r="T74" s="271">
        <v>5</v>
      </c>
      <c r="U74" s="148">
        <v>18</v>
      </c>
    </row>
    <row r="75" spans="1:21" ht="12.75" customHeight="1">
      <c r="A75" s="113">
        <v>70</v>
      </c>
      <c r="B75" s="270" t="s">
        <v>342</v>
      </c>
      <c r="C75" s="271">
        <v>1000</v>
      </c>
      <c r="D75" s="270" t="s">
        <v>338</v>
      </c>
      <c r="E75" s="33" t="s">
        <v>58</v>
      </c>
      <c r="F75" s="271">
        <v>3</v>
      </c>
      <c r="G75" s="271">
        <v>29</v>
      </c>
      <c r="H75" s="271">
        <v>38.5</v>
      </c>
      <c r="I75" s="271">
        <v>3</v>
      </c>
      <c r="K75" s="272">
        <v>17</v>
      </c>
      <c r="L75" s="31">
        <v>43</v>
      </c>
      <c r="M75" s="32" t="s">
        <v>409</v>
      </c>
      <c r="N75" s="32" t="s">
        <v>290</v>
      </c>
      <c r="O75" s="31">
        <v>1000</v>
      </c>
      <c r="P75" s="33" t="s">
        <v>58</v>
      </c>
      <c r="Q75" s="33" t="s">
        <v>381</v>
      </c>
      <c r="R75" s="33" t="s">
        <v>385</v>
      </c>
      <c r="S75" s="33" t="s">
        <v>200</v>
      </c>
      <c r="T75" s="271">
        <v>4</v>
      </c>
      <c r="U75" s="148">
        <v>17</v>
      </c>
    </row>
    <row r="76" spans="1:21" ht="12.75" customHeight="1">
      <c r="A76" s="113">
        <v>71</v>
      </c>
      <c r="B76" s="270" t="s">
        <v>343</v>
      </c>
      <c r="C76" s="271">
        <v>1000</v>
      </c>
      <c r="D76" s="270" t="s">
        <v>338</v>
      </c>
      <c r="E76" s="33" t="s">
        <v>57</v>
      </c>
      <c r="F76" s="271">
        <v>3</v>
      </c>
      <c r="G76" s="271">
        <v>28.5</v>
      </c>
      <c r="H76" s="271">
        <v>35.5</v>
      </c>
      <c r="I76" s="271">
        <v>3</v>
      </c>
      <c r="K76" s="272">
        <v>18</v>
      </c>
      <c r="L76" s="31">
        <v>45</v>
      </c>
      <c r="M76" s="32" t="s">
        <v>248</v>
      </c>
      <c r="N76" s="32" t="s">
        <v>290</v>
      </c>
      <c r="O76" s="31">
        <v>1000</v>
      </c>
      <c r="P76" s="33" t="s">
        <v>58</v>
      </c>
      <c r="Q76" s="33" t="s">
        <v>381</v>
      </c>
      <c r="R76" s="33" t="s">
        <v>374</v>
      </c>
      <c r="S76" s="33" t="s">
        <v>375</v>
      </c>
      <c r="T76" s="271">
        <v>4</v>
      </c>
      <c r="U76" s="148">
        <v>16</v>
      </c>
    </row>
    <row r="77" spans="1:21" ht="12.75" customHeight="1">
      <c r="A77" s="113">
        <v>72</v>
      </c>
      <c r="B77" s="270" t="s">
        <v>344</v>
      </c>
      <c r="C77" s="271">
        <v>1000</v>
      </c>
      <c r="D77" s="270" t="s">
        <v>296</v>
      </c>
      <c r="E77" s="33" t="s">
        <v>56</v>
      </c>
      <c r="F77" s="271">
        <v>3</v>
      </c>
      <c r="G77" s="271">
        <v>27.5</v>
      </c>
      <c r="H77" s="271">
        <v>35</v>
      </c>
      <c r="I77" s="271">
        <v>3</v>
      </c>
      <c r="K77" s="272">
        <v>19</v>
      </c>
      <c r="L77" s="31">
        <v>51</v>
      </c>
      <c r="M77" s="32" t="s">
        <v>153</v>
      </c>
      <c r="N77" s="32" t="s">
        <v>118</v>
      </c>
      <c r="O77" s="31">
        <v>1000</v>
      </c>
      <c r="P77" s="33" t="s">
        <v>58</v>
      </c>
      <c r="Q77" s="33" t="s">
        <v>60</v>
      </c>
      <c r="R77" s="33" t="s">
        <v>198</v>
      </c>
      <c r="S77" s="33" t="s">
        <v>200</v>
      </c>
      <c r="T77" s="271">
        <v>4</v>
      </c>
      <c r="U77" s="148">
        <v>15</v>
      </c>
    </row>
    <row r="78" spans="1:21" ht="12.75" customHeight="1">
      <c r="A78" s="113">
        <v>73</v>
      </c>
      <c r="B78" s="270" t="s">
        <v>345</v>
      </c>
      <c r="C78" s="271">
        <v>1000</v>
      </c>
      <c r="D78" s="270" t="s">
        <v>305</v>
      </c>
      <c r="E78" s="33" t="s">
        <v>57</v>
      </c>
      <c r="F78" s="271">
        <v>3</v>
      </c>
      <c r="G78" s="271">
        <v>27</v>
      </c>
      <c r="H78" s="271">
        <v>38</v>
      </c>
      <c r="I78" s="271">
        <v>3</v>
      </c>
      <c r="K78" s="272">
        <v>20</v>
      </c>
      <c r="L78" s="31">
        <v>53</v>
      </c>
      <c r="M78" s="32" t="s">
        <v>116</v>
      </c>
      <c r="N78" s="32" t="s">
        <v>172</v>
      </c>
      <c r="O78" s="31">
        <v>1000</v>
      </c>
      <c r="P78" s="33" t="s">
        <v>58</v>
      </c>
      <c r="Q78" s="33" t="s">
        <v>60</v>
      </c>
      <c r="R78" s="33" t="s">
        <v>196</v>
      </c>
      <c r="S78" s="33" t="s">
        <v>406</v>
      </c>
      <c r="T78" s="271">
        <v>4</v>
      </c>
      <c r="U78" s="148">
        <v>14</v>
      </c>
    </row>
    <row r="79" spans="1:21" ht="12.75" customHeight="1">
      <c r="A79" s="113">
        <v>74</v>
      </c>
      <c r="B79" s="270" t="s">
        <v>346</v>
      </c>
      <c r="C79" s="271">
        <v>1000</v>
      </c>
      <c r="D79" s="270" t="s">
        <v>299</v>
      </c>
      <c r="E79" s="33" t="s">
        <v>57</v>
      </c>
      <c r="F79" s="271">
        <v>3</v>
      </c>
      <c r="G79" s="271">
        <v>27</v>
      </c>
      <c r="H79" s="271">
        <v>36.5</v>
      </c>
      <c r="I79" s="271">
        <v>3</v>
      </c>
      <c r="K79" s="272">
        <v>21</v>
      </c>
      <c r="L79" s="31">
        <v>55</v>
      </c>
      <c r="M79" s="32" t="s">
        <v>237</v>
      </c>
      <c r="N79" s="32" t="s">
        <v>296</v>
      </c>
      <c r="O79" s="31">
        <v>1100</v>
      </c>
      <c r="P79" s="33" t="s">
        <v>58</v>
      </c>
      <c r="Q79" s="33" t="s">
        <v>60</v>
      </c>
      <c r="R79" s="33" t="s">
        <v>195</v>
      </c>
      <c r="S79" s="33" t="s">
        <v>363</v>
      </c>
      <c r="T79" s="271">
        <v>4</v>
      </c>
      <c r="U79" s="148">
        <v>13</v>
      </c>
    </row>
    <row r="80" spans="1:21" ht="12.75" customHeight="1">
      <c r="A80" s="113">
        <v>75</v>
      </c>
      <c r="B80" s="270" t="s">
        <v>347</v>
      </c>
      <c r="C80" s="271">
        <v>1000</v>
      </c>
      <c r="D80" s="270" t="s">
        <v>38</v>
      </c>
      <c r="E80" s="33" t="s">
        <v>57</v>
      </c>
      <c r="F80" s="271">
        <v>3</v>
      </c>
      <c r="G80" s="271">
        <v>27</v>
      </c>
      <c r="H80" s="271">
        <v>35.5</v>
      </c>
      <c r="I80" s="271">
        <v>3</v>
      </c>
      <c r="K80" s="272">
        <v>22</v>
      </c>
      <c r="L80" s="31">
        <v>60</v>
      </c>
      <c r="M80" s="32" t="s">
        <v>159</v>
      </c>
      <c r="N80" s="32" t="s">
        <v>39</v>
      </c>
      <c r="O80" s="31">
        <v>1250</v>
      </c>
      <c r="P80" s="33" t="s">
        <v>58</v>
      </c>
      <c r="Q80" s="33" t="s">
        <v>60</v>
      </c>
      <c r="R80" s="33" t="s">
        <v>386</v>
      </c>
      <c r="S80" s="33" t="s">
        <v>372</v>
      </c>
      <c r="T80" s="271">
        <v>4</v>
      </c>
      <c r="U80" s="148">
        <v>12</v>
      </c>
    </row>
    <row r="81" spans="1:21" ht="12.75" customHeight="1">
      <c r="A81" s="113">
        <v>76</v>
      </c>
      <c r="B81" s="270" t="s">
        <v>348</v>
      </c>
      <c r="C81" s="271">
        <v>1000</v>
      </c>
      <c r="D81" s="270" t="s">
        <v>296</v>
      </c>
      <c r="E81" s="33" t="s">
        <v>57</v>
      </c>
      <c r="F81" s="271">
        <v>3</v>
      </c>
      <c r="G81" s="271">
        <v>27</v>
      </c>
      <c r="H81" s="271">
        <v>35</v>
      </c>
      <c r="I81" s="271">
        <v>3</v>
      </c>
      <c r="K81" s="272">
        <v>23</v>
      </c>
      <c r="L81" s="31">
        <v>61</v>
      </c>
      <c r="M81" s="32" t="s">
        <v>163</v>
      </c>
      <c r="N81" s="32" t="s">
        <v>305</v>
      </c>
      <c r="O81" s="31">
        <v>1000</v>
      </c>
      <c r="P81" s="33" t="s">
        <v>58</v>
      </c>
      <c r="Q81" s="33" t="s">
        <v>60</v>
      </c>
      <c r="R81" s="33" t="s">
        <v>388</v>
      </c>
      <c r="S81" s="33" t="s">
        <v>372</v>
      </c>
      <c r="T81" s="271">
        <v>4</v>
      </c>
      <c r="U81" s="148">
        <v>11</v>
      </c>
    </row>
    <row r="82" spans="1:21" ht="12.75" customHeight="1">
      <c r="A82" s="113">
        <v>77</v>
      </c>
      <c r="B82" s="270" t="s">
        <v>349</v>
      </c>
      <c r="C82" s="271">
        <v>1000</v>
      </c>
      <c r="D82" s="270" t="s">
        <v>338</v>
      </c>
      <c r="E82" s="33" t="s">
        <v>58</v>
      </c>
      <c r="F82" s="271">
        <v>3</v>
      </c>
      <c r="G82" s="271">
        <v>26.5</v>
      </c>
      <c r="H82" s="271">
        <v>34.5</v>
      </c>
      <c r="I82" s="271">
        <v>2</v>
      </c>
      <c r="K82" s="272">
        <v>24</v>
      </c>
      <c r="L82" s="31">
        <v>63</v>
      </c>
      <c r="M82" s="32" t="s">
        <v>246</v>
      </c>
      <c r="N82" s="32" t="s">
        <v>296</v>
      </c>
      <c r="O82" s="31">
        <v>1000</v>
      </c>
      <c r="P82" s="33" t="s">
        <v>58</v>
      </c>
      <c r="Q82" s="33" t="s">
        <v>60</v>
      </c>
      <c r="R82" s="33" t="s">
        <v>218</v>
      </c>
      <c r="S82" s="33" t="s">
        <v>195</v>
      </c>
      <c r="T82" s="271">
        <v>4</v>
      </c>
      <c r="U82" s="148">
        <v>10</v>
      </c>
    </row>
    <row r="83" spans="1:21" ht="12.75" customHeight="1">
      <c r="A83" s="113">
        <v>78</v>
      </c>
      <c r="B83" s="270" t="s">
        <v>350</v>
      </c>
      <c r="C83" s="271">
        <v>1000</v>
      </c>
      <c r="D83" s="270" t="s">
        <v>273</v>
      </c>
      <c r="E83" s="33" t="s">
        <v>362</v>
      </c>
      <c r="F83" s="271">
        <v>3</v>
      </c>
      <c r="G83" s="271">
        <v>25.5</v>
      </c>
      <c r="H83" s="271">
        <v>33</v>
      </c>
      <c r="I83" s="271">
        <v>3</v>
      </c>
      <c r="K83" s="272">
        <v>25</v>
      </c>
      <c r="L83" s="31">
        <v>70</v>
      </c>
      <c r="M83" s="32" t="s">
        <v>169</v>
      </c>
      <c r="N83" s="32" t="s">
        <v>338</v>
      </c>
      <c r="O83" s="31">
        <v>1000</v>
      </c>
      <c r="P83" s="33" t="s">
        <v>58</v>
      </c>
      <c r="Q83" s="33" t="s">
        <v>61</v>
      </c>
      <c r="R83" s="33" t="s">
        <v>194</v>
      </c>
      <c r="S83" s="33" t="s">
        <v>375</v>
      </c>
      <c r="T83" s="271">
        <v>3</v>
      </c>
      <c r="U83" s="148">
        <v>9</v>
      </c>
    </row>
    <row r="84" spans="1:21" ht="12.75" customHeight="1">
      <c r="A84" s="113">
        <v>79</v>
      </c>
      <c r="B84" s="270" t="s">
        <v>351</v>
      </c>
      <c r="C84" s="271">
        <v>1000</v>
      </c>
      <c r="D84" s="270" t="s">
        <v>296</v>
      </c>
      <c r="E84" s="33" t="s">
        <v>362</v>
      </c>
      <c r="F84" s="271">
        <v>3</v>
      </c>
      <c r="G84" s="271">
        <v>21.5</v>
      </c>
      <c r="H84" s="271">
        <v>27</v>
      </c>
      <c r="I84" s="271">
        <v>2</v>
      </c>
      <c r="K84" s="272">
        <v>26</v>
      </c>
      <c r="L84" s="31">
        <v>77</v>
      </c>
      <c r="M84" s="32" t="s">
        <v>183</v>
      </c>
      <c r="N84" s="32" t="s">
        <v>338</v>
      </c>
      <c r="O84" s="31">
        <v>1000</v>
      </c>
      <c r="P84" s="33" t="s">
        <v>58</v>
      </c>
      <c r="Q84" s="33" t="s">
        <v>61</v>
      </c>
      <c r="R84" s="33" t="s">
        <v>411</v>
      </c>
      <c r="S84" s="33" t="s">
        <v>405</v>
      </c>
      <c r="T84" s="271">
        <v>2</v>
      </c>
      <c r="U84" s="148">
        <v>8</v>
      </c>
    </row>
    <row r="85" spans="1:9" ht="12.75" customHeight="1">
      <c r="A85" s="113">
        <v>80</v>
      </c>
      <c r="B85" s="270" t="s">
        <v>352</v>
      </c>
      <c r="C85" s="271">
        <v>1000</v>
      </c>
      <c r="D85" s="270" t="s">
        <v>284</v>
      </c>
      <c r="E85" s="33" t="s">
        <v>57</v>
      </c>
      <c r="F85" s="271">
        <v>3</v>
      </c>
      <c r="G85" s="271">
        <v>19.5</v>
      </c>
      <c r="H85" s="271">
        <v>25</v>
      </c>
      <c r="I85" s="271">
        <v>3</v>
      </c>
    </row>
    <row r="86" spans="1:9" ht="15.75">
      <c r="A86" s="113">
        <v>81</v>
      </c>
      <c r="B86" s="270" t="s">
        <v>353</v>
      </c>
      <c r="C86" s="271">
        <v>1000</v>
      </c>
      <c r="D86" s="270" t="s">
        <v>296</v>
      </c>
      <c r="E86" s="33" t="s">
        <v>180</v>
      </c>
      <c r="F86" s="271">
        <v>2.5</v>
      </c>
      <c r="G86" s="271">
        <v>25</v>
      </c>
      <c r="H86" s="271">
        <v>32.5</v>
      </c>
      <c r="I86" s="271">
        <v>2</v>
      </c>
    </row>
    <row r="87" spans="1:17" ht="15.75">
      <c r="A87" s="113">
        <v>82</v>
      </c>
      <c r="B87" s="270" t="s">
        <v>354</v>
      </c>
      <c r="C87" s="271">
        <v>1000</v>
      </c>
      <c r="D87" s="270" t="s">
        <v>355</v>
      </c>
      <c r="E87" s="33" t="s">
        <v>57</v>
      </c>
      <c r="F87" s="271">
        <v>2.5</v>
      </c>
      <c r="G87" s="271">
        <v>21.5</v>
      </c>
      <c r="H87" s="271">
        <v>27.5</v>
      </c>
      <c r="I87" s="271">
        <v>2</v>
      </c>
      <c r="L87" s="47" t="s">
        <v>149</v>
      </c>
      <c r="M87"/>
      <c r="N87"/>
      <c r="O87" s="38"/>
      <c r="P87"/>
      <c r="Q87"/>
    </row>
    <row r="88" spans="1:17" ht="15.75">
      <c r="A88" s="113">
        <v>83</v>
      </c>
      <c r="B88" s="270" t="s">
        <v>356</v>
      </c>
      <c r="C88" s="271">
        <v>1000</v>
      </c>
      <c r="D88" s="270" t="s">
        <v>290</v>
      </c>
      <c r="E88" s="33" t="s">
        <v>57</v>
      </c>
      <c r="F88" s="271">
        <v>2.5</v>
      </c>
      <c r="G88" s="271">
        <v>17.5</v>
      </c>
      <c r="H88" s="271">
        <v>23</v>
      </c>
      <c r="I88" s="271">
        <v>1</v>
      </c>
      <c r="L88" s="38"/>
      <c r="M88"/>
      <c r="N88"/>
      <c r="O88" s="38"/>
      <c r="P88"/>
      <c r="Q88"/>
    </row>
    <row r="89" spans="1:20" ht="15.75">
      <c r="A89" s="113">
        <v>84</v>
      </c>
      <c r="B89" s="270" t="s">
        <v>357</v>
      </c>
      <c r="C89" s="271">
        <v>1000</v>
      </c>
      <c r="D89" s="270" t="s">
        <v>39</v>
      </c>
      <c r="E89" s="33" t="s">
        <v>362</v>
      </c>
      <c r="F89" s="271">
        <v>2</v>
      </c>
      <c r="G89" s="271">
        <v>23.5</v>
      </c>
      <c r="H89" s="271">
        <v>32</v>
      </c>
      <c r="I89" s="271">
        <v>2</v>
      </c>
      <c r="L89" s="167" t="s">
        <v>138</v>
      </c>
      <c r="M89" s="49" t="s">
        <v>51</v>
      </c>
      <c r="N89" s="49" t="s">
        <v>93</v>
      </c>
      <c r="O89" s="50" t="s">
        <v>68</v>
      </c>
      <c r="P89" s="50" t="s">
        <v>133</v>
      </c>
      <c r="Q89" s="50" t="s">
        <v>52</v>
      </c>
      <c r="R89" s="269" t="s">
        <v>260</v>
      </c>
      <c r="S89" s="269" t="s">
        <v>261</v>
      </c>
      <c r="T89" s="275" t="s">
        <v>107</v>
      </c>
    </row>
    <row r="90" spans="1:21" ht="15.75">
      <c r="A90" s="113">
        <v>85</v>
      </c>
      <c r="B90" s="270" t="s">
        <v>358</v>
      </c>
      <c r="C90" s="271">
        <v>1000</v>
      </c>
      <c r="D90" s="270" t="s">
        <v>296</v>
      </c>
      <c r="E90" s="33" t="s">
        <v>57</v>
      </c>
      <c r="F90" s="271">
        <v>2</v>
      </c>
      <c r="G90" s="271">
        <v>22</v>
      </c>
      <c r="H90" s="271">
        <v>27.5</v>
      </c>
      <c r="I90" s="271">
        <v>1</v>
      </c>
      <c r="K90" s="272">
        <v>1</v>
      </c>
      <c r="L90" s="31">
        <v>7</v>
      </c>
      <c r="M90" s="32" t="s">
        <v>102</v>
      </c>
      <c r="N90" s="32" t="s">
        <v>118</v>
      </c>
      <c r="O90" s="31">
        <v>1354</v>
      </c>
      <c r="P90" s="33" t="s">
        <v>56</v>
      </c>
      <c r="Q90" s="33" t="s">
        <v>401</v>
      </c>
      <c r="R90" s="33" t="s">
        <v>201</v>
      </c>
      <c r="S90" s="33" t="s">
        <v>412</v>
      </c>
      <c r="T90" s="271">
        <v>6</v>
      </c>
      <c r="U90" s="148">
        <v>40</v>
      </c>
    </row>
    <row r="91" spans="1:21" ht="15.75">
      <c r="A91" s="113">
        <v>86</v>
      </c>
      <c r="B91" s="270" t="s">
        <v>359</v>
      </c>
      <c r="C91" s="271">
        <v>1000</v>
      </c>
      <c r="D91" s="270" t="s">
        <v>290</v>
      </c>
      <c r="E91" s="33" t="s">
        <v>362</v>
      </c>
      <c r="F91" s="271">
        <v>1.5</v>
      </c>
      <c r="G91" s="271">
        <v>21.5</v>
      </c>
      <c r="H91" s="271">
        <v>28</v>
      </c>
      <c r="I91" s="271">
        <v>0</v>
      </c>
      <c r="K91" s="272">
        <v>2</v>
      </c>
      <c r="L91" s="31">
        <v>10</v>
      </c>
      <c r="M91" s="32" t="s">
        <v>37</v>
      </c>
      <c r="N91" s="32" t="s">
        <v>40</v>
      </c>
      <c r="O91" s="31">
        <v>1250</v>
      </c>
      <c r="P91" s="33" t="s">
        <v>56</v>
      </c>
      <c r="Q91" s="33" t="s">
        <v>401</v>
      </c>
      <c r="R91" s="33" t="s">
        <v>222</v>
      </c>
      <c r="S91" s="33" t="s">
        <v>384</v>
      </c>
      <c r="T91" s="271">
        <v>6</v>
      </c>
      <c r="U91" s="148">
        <v>35</v>
      </c>
    </row>
    <row r="92" spans="1:21" ht="15.75">
      <c r="A92" s="113">
        <v>87</v>
      </c>
      <c r="B92" s="270" t="s">
        <v>360</v>
      </c>
      <c r="C92" s="271">
        <v>1000</v>
      </c>
      <c r="D92" s="270" t="s">
        <v>296</v>
      </c>
      <c r="E92" s="33" t="s">
        <v>57</v>
      </c>
      <c r="F92" s="271">
        <v>1.5</v>
      </c>
      <c r="G92" s="271">
        <v>21</v>
      </c>
      <c r="H92" s="271">
        <v>28.5</v>
      </c>
      <c r="I92" s="271">
        <v>1</v>
      </c>
      <c r="K92" s="272">
        <v>3</v>
      </c>
      <c r="L92" s="31">
        <v>13</v>
      </c>
      <c r="M92" s="32" t="s">
        <v>110</v>
      </c>
      <c r="N92" s="32" t="s">
        <v>172</v>
      </c>
      <c r="O92" s="31">
        <v>1100</v>
      </c>
      <c r="P92" s="33" t="s">
        <v>56</v>
      </c>
      <c r="Q92" s="33" t="s">
        <v>70</v>
      </c>
      <c r="R92" s="33" t="s">
        <v>372</v>
      </c>
      <c r="S92" s="33" t="s">
        <v>413</v>
      </c>
      <c r="T92" s="271">
        <v>6</v>
      </c>
      <c r="U92" s="148">
        <v>32</v>
      </c>
    </row>
    <row r="93" spans="1:21" ht="15.75">
      <c r="A93" s="113">
        <v>88</v>
      </c>
      <c r="B93" s="270" t="s">
        <v>361</v>
      </c>
      <c r="C93" s="271">
        <v>1000</v>
      </c>
      <c r="D93" s="270" t="s">
        <v>296</v>
      </c>
      <c r="E93" s="33" t="s">
        <v>57</v>
      </c>
      <c r="F93" s="271">
        <v>0.5</v>
      </c>
      <c r="G93" s="271">
        <v>20</v>
      </c>
      <c r="H93" s="271">
        <v>27</v>
      </c>
      <c r="I93" s="271">
        <v>0</v>
      </c>
      <c r="K93" s="272">
        <v>4</v>
      </c>
      <c r="L93" s="31">
        <v>15</v>
      </c>
      <c r="M93" s="32" t="s">
        <v>109</v>
      </c>
      <c r="N93" s="32" t="s">
        <v>265</v>
      </c>
      <c r="O93" s="31">
        <v>1100</v>
      </c>
      <c r="P93" s="33" t="s">
        <v>56</v>
      </c>
      <c r="Q93" s="33" t="s">
        <v>70</v>
      </c>
      <c r="R93" s="33" t="s">
        <v>372</v>
      </c>
      <c r="S93" s="33" t="s">
        <v>203</v>
      </c>
      <c r="T93" s="271">
        <v>6</v>
      </c>
      <c r="U93" s="148">
        <v>30</v>
      </c>
    </row>
    <row r="94" spans="1:21" ht="15.75">
      <c r="A94" s="113"/>
      <c r="K94" s="272">
        <v>5</v>
      </c>
      <c r="L94" s="31">
        <v>19</v>
      </c>
      <c r="M94" s="32" t="s">
        <v>134</v>
      </c>
      <c r="N94" s="32" t="s">
        <v>284</v>
      </c>
      <c r="O94" s="31">
        <v>1000</v>
      </c>
      <c r="P94" s="33" t="s">
        <v>56</v>
      </c>
      <c r="Q94" s="33" t="s">
        <v>404</v>
      </c>
      <c r="R94" s="33" t="s">
        <v>406</v>
      </c>
      <c r="S94" s="33" t="s">
        <v>209</v>
      </c>
      <c r="T94" s="271">
        <v>5</v>
      </c>
      <c r="U94" s="148">
        <v>29</v>
      </c>
    </row>
    <row r="95" spans="1:21" ht="15.75">
      <c r="A95" s="156"/>
      <c r="B95" s="109"/>
      <c r="C95" s="132"/>
      <c r="D95" s="132"/>
      <c r="E95" s="44"/>
      <c r="K95" s="272">
        <v>6</v>
      </c>
      <c r="L95" s="31">
        <v>20</v>
      </c>
      <c r="M95" s="32" t="s">
        <v>45</v>
      </c>
      <c r="N95" s="32" t="s">
        <v>284</v>
      </c>
      <c r="O95" s="31">
        <v>1000</v>
      </c>
      <c r="P95" s="33" t="s">
        <v>56</v>
      </c>
      <c r="Q95" s="33" t="s">
        <v>404</v>
      </c>
      <c r="R95" s="33" t="s">
        <v>224</v>
      </c>
      <c r="S95" s="33" t="s">
        <v>413</v>
      </c>
      <c r="T95" s="271">
        <v>5</v>
      </c>
      <c r="U95" s="148">
        <v>28</v>
      </c>
    </row>
    <row r="96" spans="1:21" ht="15.75">
      <c r="A96" s="156"/>
      <c r="B96" s="109"/>
      <c r="C96" s="132"/>
      <c r="D96" s="132"/>
      <c r="K96" s="272">
        <v>7</v>
      </c>
      <c r="L96" s="31">
        <v>23</v>
      </c>
      <c r="M96" s="32" t="s">
        <v>414</v>
      </c>
      <c r="N96" s="32" t="s">
        <v>40</v>
      </c>
      <c r="O96" s="31">
        <v>1000</v>
      </c>
      <c r="P96" s="33" t="s">
        <v>56</v>
      </c>
      <c r="Q96" s="33" t="s">
        <v>404</v>
      </c>
      <c r="R96" s="33" t="s">
        <v>405</v>
      </c>
      <c r="S96" s="33" t="s">
        <v>228</v>
      </c>
      <c r="T96" s="271">
        <v>5</v>
      </c>
      <c r="U96" s="148">
        <v>27</v>
      </c>
    </row>
    <row r="97" spans="1:21" ht="15.75">
      <c r="A97" s="156"/>
      <c r="B97" s="109"/>
      <c r="C97" s="132"/>
      <c r="D97" s="132"/>
      <c r="K97" s="272">
        <v>8</v>
      </c>
      <c r="L97" s="31">
        <v>28</v>
      </c>
      <c r="M97" s="32" t="s">
        <v>255</v>
      </c>
      <c r="N97" s="32" t="s">
        <v>296</v>
      </c>
      <c r="O97" s="31">
        <v>1000</v>
      </c>
      <c r="P97" s="33" t="s">
        <v>56</v>
      </c>
      <c r="Q97" s="33" t="s">
        <v>59</v>
      </c>
      <c r="R97" s="33" t="s">
        <v>200</v>
      </c>
      <c r="S97" s="33" t="s">
        <v>209</v>
      </c>
      <c r="T97" s="271">
        <v>5</v>
      </c>
      <c r="U97" s="148">
        <v>26</v>
      </c>
    </row>
    <row r="98" spans="1:21" ht="15.75">
      <c r="A98" s="156"/>
      <c r="B98" s="109"/>
      <c r="C98" s="132"/>
      <c r="D98" s="132"/>
      <c r="E98"/>
      <c r="K98" s="272">
        <v>9</v>
      </c>
      <c r="L98" s="31">
        <v>31</v>
      </c>
      <c r="M98" s="32" t="s">
        <v>174</v>
      </c>
      <c r="N98" s="32" t="s">
        <v>265</v>
      </c>
      <c r="O98" s="31">
        <v>1000</v>
      </c>
      <c r="P98" s="33" t="s">
        <v>56</v>
      </c>
      <c r="Q98" s="33" t="s">
        <v>59</v>
      </c>
      <c r="R98" s="33" t="s">
        <v>372</v>
      </c>
      <c r="S98" s="33" t="s">
        <v>203</v>
      </c>
      <c r="T98" s="271">
        <v>5</v>
      </c>
      <c r="U98" s="148">
        <v>25</v>
      </c>
    </row>
    <row r="99" spans="1:21" ht="15.75">
      <c r="A99" s="156"/>
      <c r="B99" s="109"/>
      <c r="C99" s="132"/>
      <c r="D99" s="132"/>
      <c r="K99" s="272">
        <v>10</v>
      </c>
      <c r="L99" s="31">
        <v>36</v>
      </c>
      <c r="M99" s="32" t="s">
        <v>415</v>
      </c>
      <c r="N99" s="32" t="s">
        <v>38</v>
      </c>
      <c r="O99" s="31">
        <v>1000</v>
      </c>
      <c r="P99" s="33" t="s">
        <v>56</v>
      </c>
      <c r="Q99" s="33" t="s">
        <v>59</v>
      </c>
      <c r="R99" s="33" t="s">
        <v>196</v>
      </c>
      <c r="S99" s="33" t="s">
        <v>226</v>
      </c>
      <c r="T99" s="271">
        <v>5</v>
      </c>
      <c r="U99" s="148">
        <v>24</v>
      </c>
    </row>
    <row r="100" spans="1:21" ht="15.75">
      <c r="A100" s="156"/>
      <c r="B100" s="109"/>
      <c r="C100" s="132"/>
      <c r="D100" s="132"/>
      <c r="E100" s="44"/>
      <c r="K100" s="272">
        <v>11</v>
      </c>
      <c r="L100" s="31">
        <v>37</v>
      </c>
      <c r="M100" s="32" t="s">
        <v>104</v>
      </c>
      <c r="N100" s="32" t="s">
        <v>284</v>
      </c>
      <c r="O100" s="31">
        <v>1000</v>
      </c>
      <c r="P100" s="33" t="s">
        <v>56</v>
      </c>
      <c r="Q100" s="33" t="s">
        <v>59</v>
      </c>
      <c r="R100" s="33" t="s">
        <v>374</v>
      </c>
      <c r="S100" s="33" t="s">
        <v>375</v>
      </c>
      <c r="T100" s="271">
        <v>5</v>
      </c>
      <c r="U100" s="148">
        <v>23</v>
      </c>
    </row>
    <row r="101" spans="1:21" ht="15.75">
      <c r="A101" s="156"/>
      <c r="B101" s="109"/>
      <c r="C101" s="132"/>
      <c r="D101" s="132"/>
      <c r="E101" s="44"/>
      <c r="K101" s="272">
        <v>12</v>
      </c>
      <c r="L101" s="31">
        <v>38</v>
      </c>
      <c r="M101" s="32" t="s">
        <v>236</v>
      </c>
      <c r="N101" s="32" t="s">
        <v>299</v>
      </c>
      <c r="O101" s="31">
        <v>1000</v>
      </c>
      <c r="P101" s="33" t="s">
        <v>56</v>
      </c>
      <c r="Q101" s="33" t="s">
        <v>59</v>
      </c>
      <c r="R101" s="33" t="s">
        <v>374</v>
      </c>
      <c r="S101" s="33" t="s">
        <v>225</v>
      </c>
      <c r="T101" s="271">
        <v>5</v>
      </c>
      <c r="U101" s="148">
        <v>22</v>
      </c>
    </row>
    <row r="102" spans="5:21" ht="15.75">
      <c r="E102" s="44"/>
      <c r="K102" s="272">
        <v>13</v>
      </c>
      <c r="L102" s="31">
        <v>47</v>
      </c>
      <c r="M102" s="32" t="s">
        <v>161</v>
      </c>
      <c r="N102" s="32" t="s">
        <v>172</v>
      </c>
      <c r="O102" s="31">
        <v>1000</v>
      </c>
      <c r="P102" s="33" t="s">
        <v>56</v>
      </c>
      <c r="Q102" s="33" t="s">
        <v>381</v>
      </c>
      <c r="R102" s="33" t="s">
        <v>221</v>
      </c>
      <c r="S102" s="33" t="s">
        <v>405</v>
      </c>
      <c r="T102" s="271">
        <v>4</v>
      </c>
      <c r="U102" s="148">
        <v>21</v>
      </c>
    </row>
    <row r="103" spans="1:21" ht="15.75">
      <c r="A103" s="151"/>
      <c r="E103" s="44"/>
      <c r="K103" s="272">
        <v>14</v>
      </c>
      <c r="L103" s="31">
        <v>48</v>
      </c>
      <c r="M103" s="32" t="s">
        <v>135</v>
      </c>
      <c r="N103" s="32" t="s">
        <v>284</v>
      </c>
      <c r="O103" s="31">
        <v>1000</v>
      </c>
      <c r="P103" s="33" t="s">
        <v>56</v>
      </c>
      <c r="Q103" s="33" t="s">
        <v>381</v>
      </c>
      <c r="R103" s="33" t="s">
        <v>192</v>
      </c>
      <c r="S103" s="33" t="s">
        <v>197</v>
      </c>
      <c r="T103" s="271">
        <v>4</v>
      </c>
      <c r="U103" s="148">
        <v>20</v>
      </c>
    </row>
    <row r="104" spans="1:21" ht="15.75">
      <c r="A104" s="155"/>
      <c r="B104" s="153"/>
      <c r="C104" s="154"/>
      <c r="D104" s="154"/>
      <c r="E104" s="44"/>
      <c r="K104" s="272">
        <v>15</v>
      </c>
      <c r="L104" s="31">
        <v>50</v>
      </c>
      <c r="M104" s="32" t="s">
        <v>112</v>
      </c>
      <c r="N104" s="32" t="s">
        <v>305</v>
      </c>
      <c r="O104" s="31">
        <v>1000</v>
      </c>
      <c r="P104" s="33" t="s">
        <v>56</v>
      </c>
      <c r="Q104" s="33" t="s">
        <v>60</v>
      </c>
      <c r="R104" s="33" t="s">
        <v>222</v>
      </c>
      <c r="S104" s="33" t="s">
        <v>384</v>
      </c>
      <c r="T104" s="271">
        <v>4</v>
      </c>
      <c r="U104" s="148">
        <v>19</v>
      </c>
    </row>
    <row r="105" spans="1:21" ht="15.75">
      <c r="A105" s="156"/>
      <c r="B105" s="109"/>
      <c r="C105" s="132"/>
      <c r="D105" s="132"/>
      <c r="E105" s="44"/>
      <c r="K105" s="272">
        <v>16</v>
      </c>
      <c r="L105" s="31">
        <v>54</v>
      </c>
      <c r="M105" s="32" t="s">
        <v>416</v>
      </c>
      <c r="N105" s="32" t="s">
        <v>299</v>
      </c>
      <c r="O105" s="31">
        <v>1000</v>
      </c>
      <c r="P105" s="33" t="s">
        <v>56</v>
      </c>
      <c r="Q105" s="33" t="s">
        <v>60</v>
      </c>
      <c r="R105" s="33" t="s">
        <v>195</v>
      </c>
      <c r="S105" s="33" t="s">
        <v>226</v>
      </c>
      <c r="T105" s="271">
        <v>4</v>
      </c>
      <c r="U105" s="148">
        <v>18</v>
      </c>
    </row>
    <row r="106" spans="1:21" ht="15.75">
      <c r="A106" s="156"/>
      <c r="B106" s="109"/>
      <c r="C106" s="132"/>
      <c r="D106" s="132"/>
      <c r="E106" s="44"/>
      <c r="K106" s="272">
        <v>17</v>
      </c>
      <c r="L106" s="31">
        <v>59</v>
      </c>
      <c r="M106" s="32" t="s">
        <v>410</v>
      </c>
      <c r="N106" s="32" t="s">
        <v>273</v>
      </c>
      <c r="O106" s="31">
        <v>1000</v>
      </c>
      <c r="P106" s="33" t="s">
        <v>56</v>
      </c>
      <c r="Q106" s="33" t="s">
        <v>60</v>
      </c>
      <c r="R106" s="33" t="s">
        <v>386</v>
      </c>
      <c r="S106" s="33" t="s">
        <v>223</v>
      </c>
      <c r="T106" s="271">
        <v>4</v>
      </c>
      <c r="U106" s="148">
        <v>17</v>
      </c>
    </row>
    <row r="107" spans="1:21" ht="15.75">
      <c r="A107" s="156"/>
      <c r="B107" s="109"/>
      <c r="C107" s="132"/>
      <c r="D107" s="132"/>
      <c r="E107" s="44"/>
      <c r="K107" s="272">
        <v>18</v>
      </c>
      <c r="L107" s="31">
        <v>65</v>
      </c>
      <c r="M107" s="32" t="s">
        <v>235</v>
      </c>
      <c r="N107" s="32" t="s">
        <v>299</v>
      </c>
      <c r="O107" s="31">
        <v>1000</v>
      </c>
      <c r="P107" s="33" t="s">
        <v>56</v>
      </c>
      <c r="Q107" s="33" t="s">
        <v>370</v>
      </c>
      <c r="R107" s="33" t="s">
        <v>198</v>
      </c>
      <c r="S107" s="33" t="s">
        <v>383</v>
      </c>
      <c r="T107" s="271">
        <v>3</v>
      </c>
      <c r="U107" s="148">
        <v>16</v>
      </c>
    </row>
    <row r="108" spans="1:21" ht="15.75">
      <c r="A108" s="156"/>
      <c r="B108" s="109"/>
      <c r="C108" s="132"/>
      <c r="D108" s="132"/>
      <c r="E108" s="44"/>
      <c r="K108" s="272">
        <v>19</v>
      </c>
      <c r="L108" s="31">
        <v>68</v>
      </c>
      <c r="M108" s="32" t="s">
        <v>417</v>
      </c>
      <c r="N108" s="32" t="s">
        <v>340</v>
      </c>
      <c r="O108" s="31">
        <v>1000</v>
      </c>
      <c r="P108" s="33" t="s">
        <v>56</v>
      </c>
      <c r="Q108" s="33" t="s">
        <v>370</v>
      </c>
      <c r="R108" s="33" t="s">
        <v>411</v>
      </c>
      <c r="S108" s="33" t="s">
        <v>405</v>
      </c>
      <c r="T108" s="271">
        <v>3</v>
      </c>
      <c r="U108" s="148">
        <v>15</v>
      </c>
    </row>
    <row r="109" spans="1:21" ht="15.75">
      <c r="A109" s="156"/>
      <c r="B109" s="109"/>
      <c r="C109" s="132"/>
      <c r="D109" s="132"/>
      <c r="E109" s="44"/>
      <c r="K109" s="272">
        <v>20</v>
      </c>
      <c r="L109" s="31">
        <v>72</v>
      </c>
      <c r="M109" s="32" t="s">
        <v>418</v>
      </c>
      <c r="N109" s="32" t="s">
        <v>296</v>
      </c>
      <c r="O109" s="31">
        <v>1000</v>
      </c>
      <c r="P109" s="33" t="s">
        <v>56</v>
      </c>
      <c r="Q109" s="33" t="s">
        <v>61</v>
      </c>
      <c r="R109" s="33" t="s">
        <v>388</v>
      </c>
      <c r="S109" s="33" t="s">
        <v>222</v>
      </c>
      <c r="T109" s="271">
        <v>3</v>
      </c>
      <c r="U109" s="148">
        <v>14</v>
      </c>
    </row>
    <row r="110" spans="1:17" ht="15.75">
      <c r="A110" s="156"/>
      <c r="B110" s="109"/>
      <c r="C110" s="132"/>
      <c r="D110" s="132"/>
      <c r="E110" s="44"/>
      <c r="L110" s="47" t="s">
        <v>150</v>
      </c>
      <c r="M110"/>
      <c r="N110"/>
      <c r="O110" s="38"/>
      <c r="P110"/>
      <c r="Q110"/>
    </row>
    <row r="111" spans="1:17" ht="15.75">
      <c r="A111" s="156"/>
      <c r="B111" s="109"/>
      <c r="C111" s="132"/>
      <c r="D111" s="132"/>
      <c r="E111" s="44"/>
      <c r="L111" s="38"/>
      <c r="M111"/>
      <c r="N111"/>
      <c r="O111" s="38"/>
      <c r="P111"/>
      <c r="Q111"/>
    </row>
    <row r="112" spans="1:20" ht="15.75">
      <c r="A112" s="156"/>
      <c r="B112" s="109"/>
      <c r="C112" s="132"/>
      <c r="D112" s="132"/>
      <c r="L112" s="167" t="s">
        <v>138</v>
      </c>
      <c r="M112" s="49" t="s">
        <v>51</v>
      </c>
      <c r="N112" s="49" t="s">
        <v>93</v>
      </c>
      <c r="O112" s="50" t="s">
        <v>68</v>
      </c>
      <c r="P112" s="50" t="s">
        <v>133</v>
      </c>
      <c r="Q112" s="50" t="s">
        <v>52</v>
      </c>
      <c r="R112" s="269" t="s">
        <v>260</v>
      </c>
      <c r="S112" s="269" t="s">
        <v>261</v>
      </c>
      <c r="T112" s="275" t="s">
        <v>107</v>
      </c>
    </row>
    <row r="113" spans="1:21" ht="15.75">
      <c r="A113" s="156"/>
      <c r="B113" s="109"/>
      <c r="C113" s="132"/>
      <c r="D113" s="132"/>
      <c r="K113" s="272">
        <v>1</v>
      </c>
      <c r="L113" s="31">
        <v>1</v>
      </c>
      <c r="M113" s="32" t="s">
        <v>33</v>
      </c>
      <c r="N113" s="32" t="s">
        <v>172</v>
      </c>
      <c r="O113" s="31">
        <v>1790</v>
      </c>
      <c r="P113" s="33" t="s">
        <v>54</v>
      </c>
      <c r="Q113" s="33" t="s">
        <v>160</v>
      </c>
      <c r="R113" s="33" t="s">
        <v>403</v>
      </c>
      <c r="S113" s="33" t="s">
        <v>419</v>
      </c>
      <c r="T113" s="271">
        <v>7</v>
      </c>
      <c r="U113" s="148">
        <v>40</v>
      </c>
    </row>
    <row r="114" spans="11:21" ht="15.75">
      <c r="K114" s="272">
        <v>2</v>
      </c>
      <c r="L114" s="31">
        <v>2</v>
      </c>
      <c r="M114" s="32" t="s">
        <v>32</v>
      </c>
      <c r="N114" s="32" t="s">
        <v>172</v>
      </c>
      <c r="O114" s="31">
        <v>1781</v>
      </c>
      <c r="P114" s="33" t="s">
        <v>54</v>
      </c>
      <c r="Q114" s="33" t="s">
        <v>160</v>
      </c>
      <c r="R114" s="33" t="s">
        <v>204</v>
      </c>
      <c r="S114" s="33" t="s">
        <v>420</v>
      </c>
      <c r="T114" s="271">
        <v>7</v>
      </c>
      <c r="U114" s="148">
        <v>35</v>
      </c>
    </row>
    <row r="115" spans="1:21" ht="15.75">
      <c r="A115" s="151"/>
      <c r="K115" s="272">
        <v>3</v>
      </c>
      <c r="L115" s="31">
        <v>3</v>
      </c>
      <c r="M115" s="32" t="s">
        <v>170</v>
      </c>
      <c r="N115" s="32" t="s">
        <v>265</v>
      </c>
      <c r="O115" s="31">
        <v>1250</v>
      </c>
      <c r="P115" s="33" t="s">
        <v>54</v>
      </c>
      <c r="Q115" s="33" t="s">
        <v>421</v>
      </c>
      <c r="R115" s="33" t="s">
        <v>202</v>
      </c>
      <c r="S115" s="33" t="s">
        <v>422</v>
      </c>
      <c r="T115" s="271">
        <v>7</v>
      </c>
      <c r="U115" s="148">
        <v>32</v>
      </c>
    </row>
    <row r="116" spans="11:21" ht="15.75">
      <c r="K116" s="272">
        <v>4</v>
      </c>
      <c r="L116" s="31">
        <v>8</v>
      </c>
      <c r="M116" s="32" t="s">
        <v>423</v>
      </c>
      <c r="N116" s="32" t="s">
        <v>40</v>
      </c>
      <c r="O116" s="31">
        <v>1389</v>
      </c>
      <c r="P116" s="33" t="s">
        <v>54</v>
      </c>
      <c r="Q116" s="33" t="s">
        <v>401</v>
      </c>
      <c r="R116" s="33" t="s">
        <v>375</v>
      </c>
      <c r="S116" s="33" t="s">
        <v>424</v>
      </c>
      <c r="T116" s="271">
        <v>6</v>
      </c>
      <c r="U116" s="148">
        <v>30</v>
      </c>
    </row>
    <row r="117" spans="1:21" ht="15.75">
      <c r="A117" s="152"/>
      <c r="B117" s="153"/>
      <c r="C117" s="154"/>
      <c r="D117" s="154"/>
      <c r="K117" s="272">
        <v>5</v>
      </c>
      <c r="L117" s="31">
        <v>9</v>
      </c>
      <c r="M117" s="32" t="s">
        <v>105</v>
      </c>
      <c r="N117" s="32" t="s">
        <v>273</v>
      </c>
      <c r="O117" s="31">
        <v>1398</v>
      </c>
      <c r="P117" s="33" t="s">
        <v>54</v>
      </c>
      <c r="Q117" s="33" t="s">
        <v>401</v>
      </c>
      <c r="R117" s="33" t="s">
        <v>379</v>
      </c>
      <c r="S117" s="33" t="s">
        <v>228</v>
      </c>
      <c r="T117" s="271">
        <v>6</v>
      </c>
      <c r="U117" s="148">
        <v>29</v>
      </c>
    </row>
    <row r="118" spans="1:21" ht="15.75">
      <c r="A118" s="124"/>
      <c r="B118" s="109"/>
      <c r="C118" s="132"/>
      <c r="D118" s="132"/>
      <c r="E118" s="44"/>
      <c r="K118" s="272">
        <v>6</v>
      </c>
      <c r="L118" s="31">
        <v>11</v>
      </c>
      <c r="M118" s="32" t="s">
        <v>49</v>
      </c>
      <c r="N118" s="32" t="s">
        <v>40</v>
      </c>
      <c r="O118" s="31">
        <v>1314</v>
      </c>
      <c r="P118" s="33" t="s">
        <v>54</v>
      </c>
      <c r="Q118" s="33" t="s">
        <v>70</v>
      </c>
      <c r="R118" s="33" t="s">
        <v>202</v>
      </c>
      <c r="S118" s="33" t="s">
        <v>212</v>
      </c>
      <c r="T118" s="271">
        <v>6</v>
      </c>
      <c r="U118" s="148">
        <v>28</v>
      </c>
    </row>
    <row r="119" spans="1:21" ht="15.75">
      <c r="A119" s="124"/>
      <c r="B119" s="109"/>
      <c r="C119" s="132"/>
      <c r="D119" s="132"/>
      <c r="E119" s="44"/>
      <c r="K119" s="272">
        <v>7</v>
      </c>
      <c r="L119" s="31">
        <v>25</v>
      </c>
      <c r="M119" s="32" t="s">
        <v>48</v>
      </c>
      <c r="N119" s="32" t="s">
        <v>284</v>
      </c>
      <c r="O119" s="31">
        <v>1000</v>
      </c>
      <c r="P119" s="33" t="s">
        <v>54</v>
      </c>
      <c r="Q119" s="33" t="s">
        <v>404</v>
      </c>
      <c r="R119" s="33" t="s">
        <v>385</v>
      </c>
      <c r="S119" s="33" t="s">
        <v>225</v>
      </c>
      <c r="T119" s="271">
        <v>5</v>
      </c>
      <c r="U119" s="148">
        <v>27</v>
      </c>
    </row>
    <row r="120" spans="1:21" ht="15.75">
      <c r="A120" s="124"/>
      <c r="B120" s="109"/>
      <c r="C120" s="132"/>
      <c r="D120" s="132"/>
      <c r="E120" s="44"/>
      <c r="K120" s="272">
        <v>8</v>
      </c>
      <c r="L120" s="31">
        <v>32</v>
      </c>
      <c r="M120" s="32" t="s">
        <v>132</v>
      </c>
      <c r="N120" s="32" t="s">
        <v>265</v>
      </c>
      <c r="O120" s="31">
        <v>1000</v>
      </c>
      <c r="P120" s="33" t="s">
        <v>54</v>
      </c>
      <c r="Q120" s="33" t="s">
        <v>59</v>
      </c>
      <c r="R120" s="33" t="s">
        <v>222</v>
      </c>
      <c r="S120" s="33" t="s">
        <v>228</v>
      </c>
      <c r="T120" s="271">
        <v>5</v>
      </c>
      <c r="U120" s="148">
        <v>26</v>
      </c>
    </row>
    <row r="121" spans="1:21" ht="15.75">
      <c r="A121" s="124"/>
      <c r="B121" s="109"/>
      <c r="C121" s="132"/>
      <c r="D121" s="132"/>
      <c r="E121" s="44"/>
      <c r="K121" s="272">
        <v>9</v>
      </c>
      <c r="L121" s="31">
        <v>42</v>
      </c>
      <c r="M121" s="32" t="s">
        <v>176</v>
      </c>
      <c r="N121" s="32" t="s">
        <v>177</v>
      </c>
      <c r="O121" s="31">
        <v>1000</v>
      </c>
      <c r="P121" s="33" t="s">
        <v>54</v>
      </c>
      <c r="Q121" s="33" t="s">
        <v>381</v>
      </c>
      <c r="R121" s="33" t="s">
        <v>385</v>
      </c>
      <c r="S121" s="33" t="s">
        <v>200</v>
      </c>
      <c r="T121" s="271">
        <v>4</v>
      </c>
      <c r="U121" s="148">
        <v>25</v>
      </c>
    </row>
    <row r="122" spans="1:21" ht="15.75">
      <c r="A122" s="124"/>
      <c r="B122" s="109"/>
      <c r="C122" s="132"/>
      <c r="D122" s="132"/>
      <c r="E122" s="44"/>
      <c r="K122" s="272">
        <v>10</v>
      </c>
      <c r="L122" s="102">
        <v>44</v>
      </c>
      <c r="M122" s="157" t="s">
        <v>178</v>
      </c>
      <c r="N122" s="157" t="s">
        <v>177</v>
      </c>
      <c r="O122" s="102">
        <v>1000</v>
      </c>
      <c r="P122" s="74" t="s">
        <v>54</v>
      </c>
      <c r="Q122" s="74" t="s">
        <v>381</v>
      </c>
      <c r="R122" s="74" t="s">
        <v>195</v>
      </c>
      <c r="S122" s="74" t="s">
        <v>226</v>
      </c>
      <c r="T122" s="271">
        <v>4</v>
      </c>
      <c r="U122" s="148">
        <v>24</v>
      </c>
    </row>
    <row r="123" spans="1:18" ht="15.75">
      <c r="A123" s="124"/>
      <c r="B123" s="109"/>
      <c r="C123" s="132"/>
      <c r="D123" s="132"/>
      <c r="E123" s="44"/>
      <c r="M123" s="37"/>
      <c r="N123" s="37"/>
      <c r="O123" s="46"/>
      <c r="P123" s="46"/>
      <c r="Q123" s="46"/>
      <c r="R123" s="46"/>
    </row>
    <row r="124" spans="1:18" ht="15.75">
      <c r="A124" s="124"/>
      <c r="B124" s="109"/>
      <c r="C124" s="132"/>
      <c r="D124" s="132"/>
      <c r="E124" s="39"/>
      <c r="M124" s="37"/>
      <c r="N124" s="37"/>
      <c r="O124" s="46"/>
      <c r="P124" s="46"/>
      <c r="Q124" s="46"/>
      <c r="R124" s="46"/>
    </row>
    <row r="125" spans="1:5" ht="15.75">
      <c r="A125" s="124"/>
      <c r="B125" s="109"/>
      <c r="C125" s="132"/>
      <c r="D125" s="132"/>
      <c r="E125" s="151"/>
    </row>
    <row r="126" spans="1:4" ht="15.75">
      <c r="A126" s="124"/>
      <c r="B126" s="109"/>
      <c r="C126" s="132"/>
      <c r="D126" s="132"/>
    </row>
    <row r="127" spans="1:18" ht="15.75">
      <c r="A127" s="124"/>
      <c r="B127" s="109"/>
      <c r="C127" s="132"/>
      <c r="D127" s="132"/>
      <c r="E127" s="152"/>
      <c r="M127" s="153"/>
      <c r="N127" s="153"/>
      <c r="O127" s="154"/>
      <c r="P127" s="154"/>
      <c r="Q127" s="154"/>
      <c r="R127" s="154"/>
    </row>
    <row r="128" spans="1:18" ht="15.75">
      <c r="A128" s="124"/>
      <c r="B128" s="109"/>
      <c r="C128" s="132"/>
      <c r="D128" s="132"/>
      <c r="E128" s="124"/>
      <c r="M128" s="109"/>
      <c r="N128" s="109"/>
      <c r="O128" s="132"/>
      <c r="P128" s="132"/>
      <c r="Q128" s="132"/>
      <c r="R128" s="132"/>
    </row>
    <row r="129" spans="1:18" ht="15.75">
      <c r="A129" s="124"/>
      <c r="B129" s="109"/>
      <c r="C129" s="132"/>
      <c r="D129" s="132"/>
      <c r="E129" s="124"/>
      <c r="M129" s="109"/>
      <c r="N129" s="109"/>
      <c r="O129" s="132"/>
      <c r="P129" s="132"/>
      <c r="Q129" s="132"/>
      <c r="R129" s="132"/>
    </row>
    <row r="130" spans="1:18" ht="15.75">
      <c r="A130" s="124"/>
      <c r="B130" s="109"/>
      <c r="C130" s="132"/>
      <c r="D130" s="132"/>
      <c r="E130" s="124"/>
      <c r="M130" s="109"/>
      <c r="N130" s="109"/>
      <c r="O130" s="132"/>
      <c r="P130" s="132"/>
      <c r="Q130" s="132"/>
      <c r="R130" s="132"/>
    </row>
    <row r="131" spans="1:18" ht="15.75">
      <c r="A131" s="124"/>
      <c r="B131" s="109"/>
      <c r="C131" s="132"/>
      <c r="D131" s="132"/>
      <c r="E131" s="124"/>
      <c r="M131" s="109"/>
      <c r="N131" s="109"/>
      <c r="O131" s="132"/>
      <c r="P131" s="132"/>
      <c r="Q131" s="132"/>
      <c r="R131" s="132"/>
    </row>
    <row r="132" spans="1:18" ht="15.75">
      <c r="A132" s="124"/>
      <c r="B132" s="109"/>
      <c r="C132" s="132"/>
      <c r="D132" s="132"/>
      <c r="E132" s="124"/>
      <c r="M132" s="109"/>
      <c r="N132" s="109"/>
      <c r="O132" s="132"/>
      <c r="P132" s="132"/>
      <c r="Q132" s="132"/>
      <c r="R132" s="132"/>
    </row>
    <row r="133" spans="1:18" ht="15.75">
      <c r="A133" s="124"/>
      <c r="B133" s="109"/>
      <c r="C133" s="132"/>
      <c r="D133" s="132"/>
      <c r="E133" s="124"/>
      <c r="M133" s="109"/>
      <c r="N133" s="109"/>
      <c r="O133" s="132"/>
      <c r="P133" s="132"/>
      <c r="Q133" s="132"/>
      <c r="R133" s="132"/>
    </row>
    <row r="134" spans="1:18" ht="15.75">
      <c r="A134" s="124"/>
      <c r="B134" s="109"/>
      <c r="C134" s="132"/>
      <c r="D134" s="132"/>
      <c r="E134" s="124"/>
      <c r="M134" s="109"/>
      <c r="N134" s="109"/>
      <c r="O134" s="132"/>
      <c r="P134" s="132"/>
      <c r="Q134" s="132"/>
      <c r="R134" s="132"/>
    </row>
    <row r="135" spans="1:18" ht="15.75">
      <c r="A135" s="124"/>
      <c r="B135" s="109"/>
      <c r="C135" s="132"/>
      <c r="D135" s="132"/>
      <c r="E135" s="124"/>
      <c r="M135" s="109"/>
      <c r="N135" s="109"/>
      <c r="O135" s="132"/>
      <c r="P135" s="132"/>
      <c r="Q135" s="132"/>
      <c r="R135" s="132"/>
    </row>
    <row r="136" spans="1:18" ht="15.75">
      <c r="A136" s="124"/>
      <c r="B136" s="109"/>
      <c r="C136" s="132"/>
      <c r="D136" s="132"/>
      <c r="E136" s="124"/>
      <c r="M136" s="109"/>
      <c r="N136" s="109"/>
      <c r="O136" s="132"/>
      <c r="P136" s="132"/>
      <c r="Q136" s="132"/>
      <c r="R136" s="132"/>
    </row>
    <row r="137" spans="1:18" ht="15.75">
      <c r="A137" s="124"/>
      <c r="B137" s="109"/>
      <c r="C137" s="132"/>
      <c r="D137" s="132"/>
      <c r="E137" s="124"/>
      <c r="M137" s="109"/>
      <c r="N137" s="109"/>
      <c r="O137" s="132"/>
      <c r="P137" s="132"/>
      <c r="Q137" s="132"/>
      <c r="R137" s="132"/>
    </row>
    <row r="138" spans="1:18" ht="15.75">
      <c r="A138" s="124"/>
      <c r="B138" s="109"/>
      <c r="C138" s="132"/>
      <c r="D138" s="132"/>
      <c r="E138" s="124"/>
      <c r="M138" s="109"/>
      <c r="N138" s="109"/>
      <c r="O138" s="132"/>
      <c r="P138" s="132"/>
      <c r="Q138" s="132"/>
      <c r="R138" s="132"/>
    </row>
    <row r="139" spans="1:18" ht="15.75">
      <c r="A139" s="124"/>
      <c r="B139" s="109"/>
      <c r="C139" s="132"/>
      <c r="D139" s="132"/>
      <c r="E139" s="124"/>
      <c r="M139" s="109"/>
      <c r="N139" s="109"/>
      <c r="O139" s="132"/>
      <c r="P139" s="132"/>
      <c r="Q139" s="132"/>
      <c r="R139" s="132"/>
    </row>
    <row r="140" spans="1:18" ht="15.75">
      <c r="A140" s="124"/>
      <c r="B140" s="109"/>
      <c r="C140" s="132"/>
      <c r="D140" s="132"/>
      <c r="E140" s="124"/>
      <c r="M140" s="109"/>
      <c r="N140" s="109"/>
      <c r="O140" s="132"/>
      <c r="P140" s="132"/>
      <c r="Q140" s="132"/>
      <c r="R140" s="132"/>
    </row>
    <row r="141" spans="1:18" ht="15.75">
      <c r="A141" s="124"/>
      <c r="B141" s="109"/>
      <c r="C141" s="132"/>
      <c r="D141" s="132"/>
      <c r="E141" s="124"/>
      <c r="M141" s="109"/>
      <c r="N141" s="109"/>
      <c r="O141" s="132"/>
      <c r="P141" s="132"/>
      <c r="Q141" s="132"/>
      <c r="R141" s="132"/>
    </row>
    <row r="142" spans="1:18" ht="15.75">
      <c r="A142" s="124"/>
      <c r="B142" s="109"/>
      <c r="C142" s="132"/>
      <c r="D142" s="132"/>
      <c r="E142" s="124"/>
      <c r="M142" s="109"/>
      <c r="N142" s="109"/>
      <c r="O142" s="132"/>
      <c r="P142" s="132"/>
      <c r="Q142" s="132"/>
      <c r="R142" s="132"/>
    </row>
    <row r="143" spans="1:18" ht="15.75">
      <c r="A143" s="124"/>
      <c r="B143" s="109"/>
      <c r="C143" s="132"/>
      <c r="D143" s="132"/>
      <c r="E143" s="124"/>
      <c r="M143" s="109"/>
      <c r="N143" s="109"/>
      <c r="O143" s="132"/>
      <c r="P143" s="132"/>
      <c r="Q143" s="132"/>
      <c r="R143" s="132"/>
    </row>
    <row r="144" spans="1:18" ht="15.75">
      <c r="A144" s="124"/>
      <c r="B144" s="109"/>
      <c r="C144" s="132"/>
      <c r="D144" s="132"/>
      <c r="E144" s="124"/>
      <c r="M144" s="109"/>
      <c r="N144" s="109"/>
      <c r="O144" s="132"/>
      <c r="P144" s="132"/>
      <c r="Q144" s="132"/>
      <c r="R144" s="132"/>
    </row>
    <row r="145" spans="1:18" ht="15.75">
      <c r="A145" s="124"/>
      <c r="B145" s="109"/>
      <c r="C145" s="132"/>
      <c r="D145" s="132"/>
      <c r="E145" s="124"/>
      <c r="M145" s="109"/>
      <c r="N145" s="109"/>
      <c r="O145" s="132"/>
      <c r="P145" s="132"/>
      <c r="Q145" s="132"/>
      <c r="R145" s="132"/>
    </row>
    <row r="146" spans="1:18" ht="15.75">
      <c r="A146" s="124"/>
      <c r="B146" s="109"/>
      <c r="C146" s="132"/>
      <c r="D146" s="132"/>
      <c r="E146" s="124"/>
      <c r="M146" s="109"/>
      <c r="N146" s="109"/>
      <c r="O146" s="132"/>
      <c r="P146" s="132"/>
      <c r="Q146" s="132"/>
      <c r="R146" s="132"/>
    </row>
    <row r="147" spans="1:18" ht="15.75">
      <c r="A147" s="124"/>
      <c r="B147" s="109"/>
      <c r="C147" s="132"/>
      <c r="D147" s="132"/>
      <c r="E147" s="124"/>
      <c r="M147" s="109"/>
      <c r="N147" s="109"/>
      <c r="O147" s="132"/>
      <c r="P147" s="132"/>
      <c r="Q147" s="132"/>
      <c r="R147" s="132"/>
    </row>
    <row r="148" spans="1:18" ht="15.75">
      <c r="A148" s="124"/>
      <c r="B148" s="109"/>
      <c r="C148" s="132"/>
      <c r="D148" s="132"/>
      <c r="E148" s="124"/>
      <c r="M148" s="109"/>
      <c r="N148" s="109"/>
      <c r="O148" s="132"/>
      <c r="P148" s="132"/>
      <c r="Q148" s="132"/>
      <c r="R148" s="132"/>
    </row>
    <row r="149" spans="1:18" ht="15.75">
      <c r="A149" s="124"/>
      <c r="B149" s="109"/>
      <c r="C149" s="132"/>
      <c r="D149" s="132"/>
      <c r="E149" s="124"/>
      <c r="M149" s="109"/>
      <c r="N149" s="109"/>
      <c r="O149" s="132"/>
      <c r="P149" s="132"/>
      <c r="Q149" s="132"/>
      <c r="R149" s="132"/>
    </row>
    <row r="150" spans="1:18" ht="15.75">
      <c r="A150" s="124"/>
      <c r="B150" s="109"/>
      <c r="C150" s="132"/>
      <c r="D150" s="132"/>
      <c r="E150" s="124"/>
      <c r="M150" s="109"/>
      <c r="N150" s="109"/>
      <c r="O150" s="132"/>
      <c r="P150" s="132"/>
      <c r="Q150" s="132"/>
      <c r="R150" s="132"/>
    </row>
    <row r="151" spans="1:18" ht="15.75">
      <c r="A151" s="124"/>
      <c r="B151" s="109"/>
      <c r="C151" s="132"/>
      <c r="D151" s="132"/>
      <c r="E151" s="124"/>
      <c r="M151" s="109"/>
      <c r="N151" s="109"/>
      <c r="O151" s="132"/>
      <c r="P151" s="132"/>
      <c r="Q151" s="132"/>
      <c r="R151" s="132"/>
    </row>
    <row r="152" spans="1:18" ht="15.75">
      <c r="A152" s="124"/>
      <c r="B152" s="109"/>
      <c r="C152" s="132"/>
      <c r="D152" s="132"/>
      <c r="E152" s="124"/>
      <c r="M152" s="109"/>
      <c r="N152" s="109"/>
      <c r="O152" s="132"/>
      <c r="P152" s="132"/>
      <c r="Q152" s="132"/>
      <c r="R152" s="132"/>
    </row>
    <row r="153" spans="1:18" ht="15.75">
      <c r="A153" s="124"/>
      <c r="B153" s="109"/>
      <c r="C153" s="132"/>
      <c r="D153" s="132"/>
      <c r="E153" s="124"/>
      <c r="M153" s="109"/>
      <c r="N153" s="109"/>
      <c r="O153" s="132"/>
      <c r="P153" s="132"/>
      <c r="Q153" s="132"/>
      <c r="R153" s="132"/>
    </row>
    <row r="154" spans="1:18" ht="15.75">
      <c r="A154" s="124"/>
      <c r="B154" s="109"/>
      <c r="C154" s="132"/>
      <c r="D154" s="132"/>
      <c r="E154" s="124"/>
      <c r="M154" s="109"/>
      <c r="N154" s="109"/>
      <c r="O154" s="132"/>
      <c r="P154" s="132"/>
      <c r="Q154" s="132"/>
      <c r="R154" s="132"/>
    </row>
    <row r="155" spans="1:18" ht="15.75">
      <c r="A155" s="124"/>
      <c r="B155" s="109"/>
      <c r="C155" s="132"/>
      <c r="D155" s="132"/>
      <c r="E155" s="124"/>
      <c r="M155" s="109"/>
      <c r="N155" s="109"/>
      <c r="O155" s="132"/>
      <c r="P155" s="132"/>
      <c r="Q155" s="132"/>
      <c r="R155" s="132"/>
    </row>
    <row r="156" spans="1:18" ht="15.75">
      <c r="A156" s="124"/>
      <c r="B156" s="109"/>
      <c r="C156" s="132"/>
      <c r="D156" s="132"/>
      <c r="E156" s="124"/>
      <c r="M156" s="109"/>
      <c r="N156" s="109"/>
      <c r="O156" s="132"/>
      <c r="P156" s="132"/>
      <c r="Q156" s="132"/>
      <c r="R156" s="132"/>
    </row>
    <row r="157" spans="1:18" ht="15.75">
      <c r="A157" s="124"/>
      <c r="B157" s="109"/>
      <c r="C157" s="132"/>
      <c r="D157" s="132"/>
      <c r="E157" s="124"/>
      <c r="M157" s="109"/>
      <c r="N157" s="109"/>
      <c r="O157" s="132"/>
      <c r="P157" s="132"/>
      <c r="Q157" s="132"/>
      <c r="R157" s="132"/>
    </row>
    <row r="158" spans="1:18" ht="15.75">
      <c r="A158" s="124"/>
      <c r="B158" s="109"/>
      <c r="C158" s="132"/>
      <c r="D158" s="132"/>
      <c r="E158" s="124"/>
      <c r="M158" s="109"/>
      <c r="N158" s="109"/>
      <c r="O158" s="132"/>
      <c r="P158" s="132"/>
      <c r="Q158" s="132"/>
      <c r="R158" s="132"/>
    </row>
    <row r="159" spans="1:18" ht="15.75">
      <c r="A159" s="124"/>
      <c r="B159" s="109"/>
      <c r="C159" s="132"/>
      <c r="D159" s="132"/>
      <c r="E159" s="124"/>
      <c r="M159" s="109"/>
      <c r="N159" s="109"/>
      <c r="O159" s="132"/>
      <c r="P159" s="132"/>
      <c r="Q159" s="132"/>
      <c r="R159" s="132"/>
    </row>
    <row r="160" spans="1:18" ht="15.75">
      <c r="A160" s="124"/>
      <c r="B160" s="109"/>
      <c r="C160" s="132"/>
      <c r="D160" s="132"/>
      <c r="E160" s="124"/>
      <c r="M160" s="109"/>
      <c r="N160" s="109"/>
      <c r="O160" s="132"/>
      <c r="P160" s="132"/>
      <c r="Q160" s="132"/>
      <c r="R160" s="132"/>
    </row>
    <row r="161" spans="1:18" ht="15.75">
      <c r="A161" s="124"/>
      <c r="B161" s="109"/>
      <c r="C161" s="132"/>
      <c r="D161" s="132"/>
      <c r="E161" s="124"/>
      <c r="M161" s="109"/>
      <c r="N161" s="109"/>
      <c r="O161" s="132"/>
      <c r="P161" s="132"/>
      <c r="Q161" s="132"/>
      <c r="R161" s="132"/>
    </row>
    <row r="162" spans="1:18" ht="15.75">
      <c r="A162" s="124"/>
      <c r="B162" s="109"/>
      <c r="C162" s="132"/>
      <c r="D162" s="132"/>
      <c r="E162" s="124"/>
      <c r="M162" s="109"/>
      <c r="N162" s="109"/>
      <c r="O162" s="132"/>
      <c r="P162" s="132"/>
      <c r="Q162" s="132"/>
      <c r="R162" s="132"/>
    </row>
    <row r="163" spans="1:18" ht="15.75">
      <c r="A163" s="124"/>
      <c r="B163" s="109"/>
      <c r="C163" s="132"/>
      <c r="D163" s="132"/>
      <c r="E163" s="124"/>
      <c r="M163" s="109"/>
      <c r="N163" s="109"/>
      <c r="O163" s="132"/>
      <c r="P163" s="132"/>
      <c r="Q163" s="132"/>
      <c r="R163" s="132"/>
    </row>
    <row r="164" spans="1:18" ht="15.75">
      <c r="A164" s="124"/>
      <c r="B164" s="109"/>
      <c r="C164" s="132"/>
      <c r="D164" s="132"/>
      <c r="E164" s="124"/>
      <c r="M164" s="109"/>
      <c r="N164" s="109"/>
      <c r="O164" s="132"/>
      <c r="P164" s="132"/>
      <c r="Q164" s="132"/>
      <c r="R164" s="132"/>
    </row>
    <row r="165" spans="1:18" ht="15.75">
      <c r="A165" s="124"/>
      <c r="B165" s="109"/>
      <c r="C165" s="132"/>
      <c r="D165" s="132"/>
      <c r="E165" s="124"/>
      <c r="M165" s="109"/>
      <c r="N165" s="109"/>
      <c r="O165" s="132"/>
      <c r="P165" s="132"/>
      <c r="Q165" s="132"/>
      <c r="R165" s="132"/>
    </row>
    <row r="166" spans="1:18" ht="15.75">
      <c r="A166" s="124"/>
      <c r="B166" s="109"/>
      <c r="C166" s="132"/>
      <c r="D166" s="132"/>
      <c r="E166" s="124"/>
      <c r="M166" s="109"/>
      <c r="N166" s="109"/>
      <c r="O166" s="132"/>
      <c r="P166" s="132"/>
      <c r="Q166" s="132"/>
      <c r="R166" s="132"/>
    </row>
    <row r="167" spans="1:18" ht="15.75">
      <c r="A167" s="124"/>
      <c r="B167" s="109"/>
      <c r="C167" s="132"/>
      <c r="D167" s="132"/>
      <c r="E167" s="124"/>
      <c r="M167" s="109"/>
      <c r="N167" s="109"/>
      <c r="O167" s="132"/>
      <c r="P167" s="132"/>
      <c r="Q167" s="132"/>
      <c r="R167" s="132"/>
    </row>
    <row r="168" spans="1:18" ht="15.75">
      <c r="A168" s="124"/>
      <c r="B168" s="109"/>
      <c r="C168" s="132"/>
      <c r="D168" s="132"/>
      <c r="E168" s="124"/>
      <c r="M168" s="109"/>
      <c r="N168" s="109"/>
      <c r="O168" s="132"/>
      <c r="P168" s="132"/>
      <c r="Q168" s="132"/>
      <c r="R168" s="132"/>
    </row>
    <row r="169" spans="1:4" ht="15.75">
      <c r="A169" s="124"/>
      <c r="B169" s="109"/>
      <c r="C169" s="132"/>
      <c r="D169" s="132"/>
    </row>
    <row r="170" spans="1:5" ht="15.75">
      <c r="A170" s="124"/>
      <c r="B170" s="109"/>
      <c r="C170" s="132"/>
      <c r="D170" s="132"/>
      <c r="E170" s="151"/>
    </row>
    <row r="171" spans="1:4" ht="15.75">
      <c r="A171" s="124"/>
      <c r="B171" s="109"/>
      <c r="C171" s="132"/>
      <c r="D171" s="132"/>
    </row>
    <row r="172" spans="1:17" ht="15.75">
      <c r="A172" s="124"/>
      <c r="B172" s="109"/>
      <c r="C172" s="132"/>
      <c r="D172" s="132"/>
      <c r="E172" s="152"/>
      <c r="L172" s="154"/>
      <c r="M172" s="152"/>
      <c r="N172" s="154"/>
      <c r="O172" s="154"/>
      <c r="P172" s="154"/>
      <c r="Q172" s="154"/>
    </row>
    <row r="173" spans="1:17" ht="15.75">
      <c r="A173" s="124"/>
      <c r="B173" s="109"/>
      <c r="C173" s="132"/>
      <c r="D173" s="132"/>
      <c r="E173" s="124"/>
      <c r="L173" s="132"/>
      <c r="M173" s="124"/>
      <c r="N173" s="132"/>
      <c r="O173" s="132"/>
      <c r="P173" s="132"/>
      <c r="Q173" s="132"/>
    </row>
    <row r="174" spans="1:17" ht="15.75">
      <c r="A174" s="124"/>
      <c r="B174" s="109"/>
      <c r="C174" s="132"/>
      <c r="D174" s="132"/>
      <c r="E174" s="124"/>
      <c r="L174" s="132"/>
      <c r="M174" s="124"/>
      <c r="N174" s="132"/>
      <c r="O174" s="132"/>
      <c r="P174" s="132"/>
      <c r="Q174" s="132"/>
    </row>
    <row r="175" spans="1:4" ht="15.75">
      <c r="A175" s="124"/>
      <c r="B175" s="109"/>
      <c r="C175" s="132"/>
      <c r="D175" s="132"/>
    </row>
    <row r="176" spans="1:4" ht="15.75">
      <c r="A176" s="124"/>
      <c r="B176" s="109"/>
      <c r="C176" s="132"/>
      <c r="D176" s="132"/>
    </row>
    <row r="177" spans="1:4" ht="15.75">
      <c r="A177" s="124"/>
      <c r="B177" s="109"/>
      <c r="C177" s="132"/>
      <c r="D177" s="132"/>
    </row>
    <row r="178" spans="1:4" ht="15.75">
      <c r="A178" s="124"/>
      <c r="B178" s="109"/>
      <c r="C178" s="132"/>
      <c r="D178" s="132"/>
    </row>
    <row r="179" spans="1:4" ht="15.75">
      <c r="A179" s="124"/>
      <c r="B179" s="109"/>
      <c r="C179" s="132"/>
      <c r="D179" s="132"/>
    </row>
    <row r="180" spans="1:4" ht="15.75">
      <c r="A180" s="124"/>
      <c r="B180" s="109"/>
      <c r="C180" s="132"/>
      <c r="D180" s="132"/>
    </row>
    <row r="181" spans="1:4" ht="15.75">
      <c r="A181" s="124"/>
      <c r="B181" s="109"/>
      <c r="C181" s="132"/>
      <c r="D181" s="132"/>
    </row>
    <row r="182" spans="1:4" ht="15.75">
      <c r="A182" s="124"/>
      <c r="B182" s="109"/>
      <c r="C182" s="132"/>
      <c r="D182" s="132"/>
    </row>
    <row r="183" spans="1:4" ht="15.75">
      <c r="A183" s="124"/>
      <c r="B183" s="109"/>
      <c r="C183" s="132"/>
      <c r="D183" s="132"/>
    </row>
    <row r="184" spans="1:4" ht="15.75">
      <c r="A184" s="124"/>
      <c r="B184" s="109"/>
      <c r="C184" s="132"/>
      <c r="D184" s="132"/>
    </row>
    <row r="185" spans="1:4" ht="15.75">
      <c r="A185" s="124"/>
      <c r="B185" s="109"/>
      <c r="C185" s="132"/>
      <c r="D185" s="132"/>
    </row>
    <row r="186" spans="1:4" ht="15.75">
      <c r="A186" s="124"/>
      <c r="B186" s="109"/>
      <c r="C186" s="132"/>
      <c r="D186" s="132"/>
    </row>
    <row r="187" spans="1:4" ht="15.75">
      <c r="A187" s="124"/>
      <c r="B187" s="109"/>
      <c r="C187" s="132"/>
      <c r="D187" s="132"/>
    </row>
    <row r="188" spans="1:4" ht="15.75">
      <c r="A188" s="124"/>
      <c r="B188" s="109"/>
      <c r="C188" s="132"/>
      <c r="D188" s="132"/>
    </row>
    <row r="189" spans="1:4" ht="15.75">
      <c r="A189" s="124"/>
      <c r="B189" s="109"/>
      <c r="C189" s="132"/>
      <c r="D189" s="132"/>
    </row>
    <row r="190" spans="1:4" ht="15.75">
      <c r="A190" s="124"/>
      <c r="B190" s="109"/>
      <c r="C190" s="132"/>
      <c r="D190" s="132"/>
    </row>
    <row r="191" spans="1:4" ht="15.75">
      <c r="A191" s="124"/>
      <c r="B191" s="109"/>
      <c r="C191" s="132"/>
      <c r="D191" s="132"/>
    </row>
    <row r="192" spans="1:4" ht="15.75">
      <c r="A192" s="124"/>
      <c r="B192" s="109"/>
      <c r="C192" s="132"/>
      <c r="D192" s="132"/>
    </row>
    <row r="193" spans="1:4" ht="15.75">
      <c r="A193" s="124"/>
      <c r="B193" s="109"/>
      <c r="C193" s="132"/>
      <c r="D193" s="132"/>
    </row>
    <row r="194" spans="1:4" ht="15.75">
      <c r="A194" s="124"/>
      <c r="B194" s="109"/>
      <c r="C194" s="132"/>
      <c r="D194" s="132"/>
    </row>
    <row r="195" spans="1:4" ht="15.75">
      <c r="A195" s="124"/>
      <c r="B195" s="109"/>
      <c r="C195" s="132"/>
      <c r="D195" s="132"/>
    </row>
    <row r="196" spans="1:4" ht="15.75">
      <c r="A196" s="124"/>
      <c r="B196" s="109"/>
      <c r="C196" s="132"/>
      <c r="D196" s="132"/>
    </row>
    <row r="197" spans="1:4" ht="15.75">
      <c r="A197" s="124"/>
      <c r="B197" s="109"/>
      <c r="C197" s="132"/>
      <c r="D197" s="132"/>
    </row>
    <row r="198" spans="1:4" ht="15.75">
      <c r="A198" s="124"/>
      <c r="B198" s="109"/>
      <c r="C198" s="132"/>
      <c r="D198" s="132"/>
    </row>
    <row r="199" spans="1:4" ht="15.75">
      <c r="A199" s="124"/>
      <c r="B199" s="109"/>
      <c r="C199" s="132"/>
      <c r="D199" s="132"/>
    </row>
    <row r="200" spans="1:4" ht="15.75">
      <c r="A200" s="124"/>
      <c r="B200" s="109"/>
      <c r="C200" s="132"/>
      <c r="D200" s="132"/>
    </row>
    <row r="201" spans="1:4" ht="15.75">
      <c r="A201" s="124"/>
      <c r="B201" s="109"/>
      <c r="C201" s="132"/>
      <c r="D201" s="132"/>
    </row>
    <row r="202" spans="1:4" ht="15.75">
      <c r="A202" s="124"/>
      <c r="B202" s="109"/>
      <c r="C202" s="132"/>
      <c r="D202" s="132"/>
    </row>
    <row r="203" spans="1:4" ht="15.75">
      <c r="A203" s="124"/>
      <c r="B203" s="109"/>
      <c r="C203" s="132"/>
      <c r="D203" s="132"/>
    </row>
    <row r="204" spans="1:4" ht="15.75">
      <c r="A204" s="124"/>
      <c r="B204" s="109"/>
      <c r="C204" s="132"/>
      <c r="D204" s="132"/>
    </row>
    <row r="205" spans="1:4" ht="15.75">
      <c r="A205" s="124"/>
      <c r="B205" s="109"/>
      <c r="C205" s="132"/>
      <c r="D205" s="132"/>
    </row>
    <row r="206" spans="1:4" ht="15.75">
      <c r="A206" s="124"/>
      <c r="B206" s="109"/>
      <c r="C206" s="132"/>
      <c r="D206" s="132"/>
    </row>
    <row r="207" spans="1:4" ht="15.75">
      <c r="A207" s="124"/>
      <c r="B207" s="109"/>
      <c r="C207" s="132"/>
      <c r="D207" s="132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5"/>
  <sheetViews>
    <sheetView zoomScalePageLayoutView="0" workbookViewId="0" topLeftCell="G49">
      <selection activeCell="V84" sqref="V84"/>
    </sheetView>
  </sheetViews>
  <sheetFormatPr defaultColWidth="9.140625" defaultRowHeight="12.75"/>
  <cols>
    <col min="1" max="1" width="4.00390625" style="146" customWidth="1"/>
    <col min="2" max="2" width="21.00390625" style="146" customWidth="1"/>
    <col min="3" max="3" width="22.28125" style="146" customWidth="1"/>
    <col min="4" max="4" width="8.00390625" style="148" customWidth="1"/>
    <col min="5" max="5" width="5.8515625" style="148" customWidth="1"/>
    <col min="6" max="6" width="6.421875" style="146" customWidth="1"/>
    <col min="7" max="7" width="5.140625" style="146" customWidth="1"/>
    <col min="8" max="8" width="5.57421875" style="147" customWidth="1"/>
    <col min="9" max="10" width="5.7109375" style="148" customWidth="1"/>
    <col min="11" max="11" width="5.7109375" style="290" customWidth="1"/>
    <col min="12" max="12" width="4.8515625" style="146" customWidth="1"/>
    <col min="13" max="13" width="21.140625" style="146" customWidth="1"/>
    <col min="14" max="14" width="22.140625" style="146" customWidth="1"/>
    <col min="15" max="15" width="7.8515625" style="146" customWidth="1"/>
    <col min="16" max="16" width="7.8515625" style="148" customWidth="1"/>
    <col min="17" max="17" width="4.7109375" style="146" customWidth="1"/>
    <col min="18" max="18" width="6.00390625" style="148" customWidth="1"/>
    <col min="19" max="19" width="5.28125" style="148" customWidth="1"/>
    <col min="20" max="20" width="9.140625" style="147" customWidth="1"/>
    <col min="21" max="16384" width="9.140625" style="146" customWidth="1"/>
  </cols>
  <sheetData>
    <row r="1" spans="1:11" ht="18.75">
      <c r="A1" s="30" t="s">
        <v>428</v>
      </c>
      <c r="B1"/>
      <c r="C1"/>
      <c r="D1"/>
      <c r="E1"/>
      <c r="F1"/>
      <c r="G1"/>
      <c r="H1"/>
      <c r="I1"/>
      <c r="J1"/>
      <c r="K1" s="272"/>
    </row>
    <row r="2" spans="1:11" ht="12.75">
      <c r="A2"/>
      <c r="B2" s="283">
        <v>41258</v>
      </c>
      <c r="C2"/>
      <c r="D2"/>
      <c r="E2"/>
      <c r="F2"/>
      <c r="G2"/>
      <c r="H2"/>
      <c r="I2"/>
      <c r="J2"/>
      <c r="K2" s="272"/>
    </row>
    <row r="3" spans="1:11" ht="15.75">
      <c r="A3" s="47" t="s">
        <v>137</v>
      </c>
      <c r="B3"/>
      <c r="C3"/>
      <c r="D3"/>
      <c r="E3"/>
      <c r="F3"/>
      <c r="G3"/>
      <c r="H3"/>
      <c r="I3"/>
      <c r="J3"/>
      <c r="K3" s="272"/>
    </row>
    <row r="4" spans="1:11" ht="12.75">
      <c r="A4"/>
      <c r="B4"/>
      <c r="C4"/>
      <c r="D4"/>
      <c r="E4"/>
      <c r="F4"/>
      <c r="G4"/>
      <c r="H4"/>
      <c r="I4"/>
      <c r="J4"/>
      <c r="K4" s="272"/>
    </row>
    <row r="5" spans="1:19" ht="15.75">
      <c r="A5" s="48" t="s">
        <v>138</v>
      </c>
      <c r="B5" s="49" t="s">
        <v>51</v>
      </c>
      <c r="C5" s="49" t="s">
        <v>429</v>
      </c>
      <c r="D5" s="48" t="s">
        <v>68</v>
      </c>
      <c r="E5" s="50" t="s">
        <v>430</v>
      </c>
      <c r="F5" s="50" t="s">
        <v>52</v>
      </c>
      <c r="G5" s="50" t="s">
        <v>53</v>
      </c>
      <c r="H5" s="50" t="s">
        <v>53</v>
      </c>
      <c r="I5" s="50" t="s">
        <v>245</v>
      </c>
      <c r="J5" s="50" t="s">
        <v>239</v>
      </c>
      <c r="K5" s="272"/>
      <c r="L5" s="47" t="s">
        <v>143</v>
      </c>
      <c r="M5"/>
      <c r="N5"/>
      <c r="O5"/>
      <c r="P5"/>
      <c r="Q5"/>
      <c r="R5"/>
      <c r="S5" s="38"/>
    </row>
    <row r="6" spans="1:18" ht="15.75">
      <c r="A6" s="31">
        <v>1</v>
      </c>
      <c r="B6" s="291" t="s">
        <v>431</v>
      </c>
      <c r="C6" s="291" t="s">
        <v>432</v>
      </c>
      <c r="D6" s="292">
        <v>1788</v>
      </c>
      <c r="E6" s="293" t="s">
        <v>54</v>
      </c>
      <c r="F6" s="293" t="s">
        <v>433</v>
      </c>
      <c r="G6" s="293" t="s">
        <v>211</v>
      </c>
      <c r="H6" s="293" t="s">
        <v>434</v>
      </c>
      <c r="I6" s="293" t="s">
        <v>435</v>
      </c>
      <c r="J6" s="293" t="s">
        <v>70</v>
      </c>
      <c r="K6" s="152"/>
      <c r="L6"/>
      <c r="M6"/>
      <c r="N6"/>
      <c r="O6"/>
      <c r="P6"/>
      <c r="Q6"/>
      <c r="R6"/>
    </row>
    <row r="7" spans="1:19" ht="15.75">
      <c r="A7" s="31">
        <v>2</v>
      </c>
      <c r="B7" s="32" t="s">
        <v>21</v>
      </c>
      <c r="C7" s="32" t="s">
        <v>436</v>
      </c>
      <c r="D7" s="31">
        <v>1774</v>
      </c>
      <c r="E7" s="33" t="s">
        <v>180</v>
      </c>
      <c r="F7" s="33" t="s">
        <v>55</v>
      </c>
      <c r="G7" s="33" t="s">
        <v>437</v>
      </c>
      <c r="H7" s="33" t="s">
        <v>438</v>
      </c>
      <c r="I7" s="33" t="s">
        <v>439</v>
      </c>
      <c r="J7" s="33" t="s">
        <v>70</v>
      </c>
      <c r="K7" s="124"/>
      <c r="L7" s="48" t="s">
        <v>138</v>
      </c>
      <c r="M7" s="49" t="s">
        <v>51</v>
      </c>
      <c r="N7" s="49" t="s">
        <v>93</v>
      </c>
      <c r="O7" s="48" t="s">
        <v>68</v>
      </c>
      <c r="P7" s="50" t="s">
        <v>133</v>
      </c>
      <c r="Q7" s="50" t="s">
        <v>52</v>
      </c>
      <c r="R7" s="50" t="s">
        <v>53</v>
      </c>
      <c r="S7" s="50" t="s">
        <v>158</v>
      </c>
    </row>
    <row r="8" spans="1:20" ht="15.75">
      <c r="A8" s="31">
        <v>3</v>
      </c>
      <c r="B8" s="32" t="s">
        <v>32</v>
      </c>
      <c r="C8" s="32" t="s">
        <v>172</v>
      </c>
      <c r="D8" s="31">
        <v>1780</v>
      </c>
      <c r="E8" s="33" t="s">
        <v>54</v>
      </c>
      <c r="F8" s="33" t="s">
        <v>55</v>
      </c>
      <c r="G8" s="33" t="s">
        <v>440</v>
      </c>
      <c r="H8" s="33" t="s">
        <v>441</v>
      </c>
      <c r="I8" s="33" t="s">
        <v>442</v>
      </c>
      <c r="J8" s="33" t="s">
        <v>59</v>
      </c>
      <c r="K8" s="124">
        <v>1</v>
      </c>
      <c r="L8" s="31">
        <v>44</v>
      </c>
      <c r="M8" s="32" t="s">
        <v>171</v>
      </c>
      <c r="N8" s="32" t="s">
        <v>115</v>
      </c>
      <c r="O8" s="31">
        <v>1000</v>
      </c>
      <c r="P8" s="33" t="s">
        <v>362</v>
      </c>
      <c r="Q8" s="33" t="s">
        <v>573</v>
      </c>
      <c r="R8" s="33" t="s">
        <v>574</v>
      </c>
      <c r="S8" s="158">
        <v>4</v>
      </c>
      <c r="T8" s="147">
        <v>40</v>
      </c>
    </row>
    <row r="9" spans="1:20" ht="15.75">
      <c r="A9" s="31">
        <v>4</v>
      </c>
      <c r="B9" s="32" t="s">
        <v>33</v>
      </c>
      <c r="C9" s="32" t="s">
        <v>172</v>
      </c>
      <c r="D9" s="31">
        <v>1790</v>
      </c>
      <c r="E9" s="33" t="s">
        <v>54</v>
      </c>
      <c r="F9" s="33" t="s">
        <v>443</v>
      </c>
      <c r="G9" s="33" t="s">
        <v>444</v>
      </c>
      <c r="H9" s="33" t="s">
        <v>445</v>
      </c>
      <c r="I9" s="33" t="s">
        <v>446</v>
      </c>
      <c r="J9" s="33" t="s">
        <v>59</v>
      </c>
      <c r="K9" s="124">
        <v>2</v>
      </c>
      <c r="L9" s="31">
        <v>62</v>
      </c>
      <c r="M9" s="32" t="s">
        <v>566</v>
      </c>
      <c r="N9" s="32" t="s">
        <v>452</v>
      </c>
      <c r="O9" s="31">
        <v>1000</v>
      </c>
      <c r="P9" s="33" t="s">
        <v>362</v>
      </c>
      <c r="Q9" s="33" t="s">
        <v>575</v>
      </c>
      <c r="R9" s="33" t="s">
        <v>531</v>
      </c>
      <c r="S9" s="99">
        <v>0</v>
      </c>
      <c r="T9" s="147">
        <v>35</v>
      </c>
    </row>
    <row r="10" spans="1:20" ht="15.75">
      <c r="A10" s="31">
        <v>5</v>
      </c>
      <c r="B10" s="32" t="s">
        <v>49</v>
      </c>
      <c r="C10" s="32" t="s">
        <v>447</v>
      </c>
      <c r="D10" s="31">
        <v>1314</v>
      </c>
      <c r="E10" s="33" t="s">
        <v>54</v>
      </c>
      <c r="F10" s="33" t="s">
        <v>443</v>
      </c>
      <c r="G10" s="33" t="s">
        <v>437</v>
      </c>
      <c r="H10" s="33" t="s">
        <v>448</v>
      </c>
      <c r="I10" s="33" t="s">
        <v>449</v>
      </c>
      <c r="J10" s="33" t="s">
        <v>59</v>
      </c>
      <c r="K10" s="124">
        <v>3</v>
      </c>
      <c r="L10" s="31">
        <v>63</v>
      </c>
      <c r="M10" s="32" t="s">
        <v>368</v>
      </c>
      <c r="N10" s="32" t="s">
        <v>436</v>
      </c>
      <c r="O10" s="31">
        <v>1000</v>
      </c>
      <c r="P10" s="33" t="s">
        <v>362</v>
      </c>
      <c r="Q10" s="33" t="s">
        <v>576</v>
      </c>
      <c r="R10" s="33" t="s">
        <v>531</v>
      </c>
      <c r="S10" s="286">
        <v>0</v>
      </c>
      <c r="T10" s="147">
        <v>32</v>
      </c>
    </row>
    <row r="11" spans="1:18" ht="15.75">
      <c r="A11" s="31">
        <v>6</v>
      </c>
      <c r="B11" s="32" t="s">
        <v>119</v>
      </c>
      <c r="C11" s="32" t="s">
        <v>115</v>
      </c>
      <c r="D11" s="31">
        <v>1373</v>
      </c>
      <c r="E11" s="33" t="s">
        <v>58</v>
      </c>
      <c r="F11" s="33" t="s">
        <v>443</v>
      </c>
      <c r="G11" s="33" t="s">
        <v>209</v>
      </c>
      <c r="H11" s="33" t="s">
        <v>450</v>
      </c>
      <c r="I11" s="33" t="s">
        <v>451</v>
      </c>
      <c r="J11" s="33" t="s">
        <v>70</v>
      </c>
      <c r="K11" s="124"/>
      <c r="L11"/>
      <c r="M11"/>
      <c r="N11"/>
      <c r="O11"/>
      <c r="P11"/>
      <c r="Q11"/>
      <c r="R11"/>
    </row>
    <row r="12" spans="1:18" ht="15.75">
      <c r="A12" s="31">
        <v>7</v>
      </c>
      <c r="B12" s="32" t="s">
        <v>170</v>
      </c>
      <c r="C12" s="32" t="s">
        <v>452</v>
      </c>
      <c r="D12" s="31">
        <v>1250</v>
      </c>
      <c r="E12" s="33" t="s">
        <v>54</v>
      </c>
      <c r="F12" s="33" t="s">
        <v>443</v>
      </c>
      <c r="G12" s="33" t="s">
        <v>453</v>
      </c>
      <c r="H12" s="33" t="s">
        <v>454</v>
      </c>
      <c r="I12" s="33" t="s">
        <v>455</v>
      </c>
      <c r="J12" s="33" t="s">
        <v>59</v>
      </c>
      <c r="K12" s="124"/>
      <c r="L12" s="47" t="s">
        <v>144</v>
      </c>
      <c r="M12"/>
      <c r="N12"/>
      <c r="O12"/>
      <c r="P12"/>
      <c r="Q12"/>
      <c r="R12"/>
    </row>
    <row r="13" spans="1:19" ht="15.75">
      <c r="A13" s="31">
        <v>8</v>
      </c>
      <c r="B13" s="32" t="s">
        <v>134</v>
      </c>
      <c r="C13" s="32" t="s">
        <v>456</v>
      </c>
      <c r="D13" s="31">
        <v>1000</v>
      </c>
      <c r="E13" s="33" t="s">
        <v>56</v>
      </c>
      <c r="F13" s="33" t="s">
        <v>443</v>
      </c>
      <c r="G13" s="33" t="s">
        <v>202</v>
      </c>
      <c r="H13" s="33" t="s">
        <v>457</v>
      </c>
      <c r="I13" s="33" t="s">
        <v>458</v>
      </c>
      <c r="J13" s="33" t="s">
        <v>70</v>
      </c>
      <c r="K13" s="124"/>
      <c r="L13"/>
      <c r="M13"/>
      <c r="N13"/>
      <c r="O13"/>
      <c r="P13"/>
      <c r="Q13"/>
      <c r="R13"/>
      <c r="S13" s="60"/>
    </row>
    <row r="14" spans="1:19" ht="15.75">
      <c r="A14" s="31">
        <v>9</v>
      </c>
      <c r="B14" s="32" t="s">
        <v>102</v>
      </c>
      <c r="C14" s="32" t="s">
        <v>115</v>
      </c>
      <c r="D14" s="31">
        <v>1353</v>
      </c>
      <c r="E14" s="33" t="s">
        <v>56</v>
      </c>
      <c r="F14" s="33" t="s">
        <v>70</v>
      </c>
      <c r="G14" s="33" t="s">
        <v>209</v>
      </c>
      <c r="H14" s="33" t="s">
        <v>459</v>
      </c>
      <c r="I14" s="33" t="s">
        <v>460</v>
      </c>
      <c r="J14" s="33" t="s">
        <v>70</v>
      </c>
      <c r="K14" s="124"/>
      <c r="L14" s="48" t="s">
        <v>138</v>
      </c>
      <c r="M14" s="49" t="s">
        <v>51</v>
      </c>
      <c r="N14" s="49" t="s">
        <v>93</v>
      </c>
      <c r="O14" s="48" t="s">
        <v>68</v>
      </c>
      <c r="P14" s="50" t="s">
        <v>133</v>
      </c>
      <c r="Q14" s="50" t="s">
        <v>52</v>
      </c>
      <c r="R14" s="50" t="s">
        <v>53</v>
      </c>
      <c r="S14" s="50" t="s">
        <v>158</v>
      </c>
    </row>
    <row r="15" spans="1:20" ht="15.75">
      <c r="A15" s="31">
        <v>10</v>
      </c>
      <c r="B15" s="32" t="s">
        <v>117</v>
      </c>
      <c r="C15" s="32" t="s">
        <v>461</v>
      </c>
      <c r="D15" s="31">
        <v>1250</v>
      </c>
      <c r="E15" s="33" t="s">
        <v>58</v>
      </c>
      <c r="F15" s="33" t="s">
        <v>70</v>
      </c>
      <c r="G15" s="33" t="s">
        <v>453</v>
      </c>
      <c r="H15" s="33" t="s">
        <v>454</v>
      </c>
      <c r="I15" s="33" t="s">
        <v>462</v>
      </c>
      <c r="J15" s="33" t="s">
        <v>70</v>
      </c>
      <c r="K15" s="124">
        <v>1</v>
      </c>
      <c r="L15" s="31">
        <v>34</v>
      </c>
      <c r="M15" s="32" t="s">
        <v>242</v>
      </c>
      <c r="N15" s="32" t="s">
        <v>44</v>
      </c>
      <c r="O15" s="31">
        <v>1000</v>
      </c>
      <c r="P15" s="33" t="s">
        <v>100</v>
      </c>
      <c r="Q15" s="33" t="s">
        <v>577</v>
      </c>
      <c r="R15" s="33" t="s">
        <v>454</v>
      </c>
      <c r="S15" s="158">
        <v>4</v>
      </c>
      <c r="T15" s="147">
        <v>40</v>
      </c>
    </row>
    <row r="16" spans="1:20" ht="15.75">
      <c r="A16" s="31">
        <v>11</v>
      </c>
      <c r="B16" s="32" t="s">
        <v>45</v>
      </c>
      <c r="C16" s="32" t="s">
        <v>456</v>
      </c>
      <c r="D16" s="31">
        <v>1000</v>
      </c>
      <c r="E16" s="33" t="s">
        <v>56</v>
      </c>
      <c r="F16" s="33" t="s">
        <v>70</v>
      </c>
      <c r="G16" s="33" t="s">
        <v>463</v>
      </c>
      <c r="H16" s="33" t="s">
        <v>464</v>
      </c>
      <c r="I16" s="33" t="s">
        <v>465</v>
      </c>
      <c r="J16" s="33" t="s">
        <v>70</v>
      </c>
      <c r="K16" s="124">
        <v>2</v>
      </c>
      <c r="L16" s="31">
        <v>50</v>
      </c>
      <c r="M16" s="32" t="s">
        <v>536</v>
      </c>
      <c r="N16" s="32" t="s">
        <v>537</v>
      </c>
      <c r="O16" s="31">
        <v>1000</v>
      </c>
      <c r="P16" s="33" t="s">
        <v>100</v>
      </c>
      <c r="Q16" s="33" t="s">
        <v>578</v>
      </c>
      <c r="R16" s="33" t="s">
        <v>471</v>
      </c>
      <c r="S16" s="99">
        <v>3</v>
      </c>
      <c r="T16" s="147">
        <v>35</v>
      </c>
    </row>
    <row r="17" spans="1:19" ht="15.75">
      <c r="A17" s="31">
        <v>12</v>
      </c>
      <c r="B17" s="32" t="s">
        <v>106</v>
      </c>
      <c r="C17" s="32" t="s">
        <v>447</v>
      </c>
      <c r="D17" s="31">
        <v>1389</v>
      </c>
      <c r="E17" s="33" t="s">
        <v>54</v>
      </c>
      <c r="F17" s="33" t="s">
        <v>70</v>
      </c>
      <c r="G17" s="33" t="s">
        <v>228</v>
      </c>
      <c r="H17" s="33" t="s">
        <v>464</v>
      </c>
      <c r="I17" s="33" t="s">
        <v>466</v>
      </c>
      <c r="J17" s="33" t="s">
        <v>70</v>
      </c>
      <c r="K17" s="124"/>
      <c r="L17"/>
      <c r="M17"/>
      <c r="N17"/>
      <c r="O17"/>
      <c r="P17"/>
      <c r="Q17"/>
      <c r="R17"/>
      <c r="S17" s="60"/>
    </row>
    <row r="18" spans="1:19" ht="15.75">
      <c r="A18" s="31">
        <v>13</v>
      </c>
      <c r="B18" s="32" t="s">
        <v>37</v>
      </c>
      <c r="C18" s="32" t="s">
        <v>447</v>
      </c>
      <c r="D18" s="31">
        <v>1250</v>
      </c>
      <c r="E18" s="33" t="s">
        <v>56</v>
      </c>
      <c r="F18" s="33" t="s">
        <v>70</v>
      </c>
      <c r="G18" s="33" t="s">
        <v>204</v>
      </c>
      <c r="H18" s="33" t="s">
        <v>467</v>
      </c>
      <c r="I18" s="33" t="s">
        <v>468</v>
      </c>
      <c r="J18" s="33" t="s">
        <v>59</v>
      </c>
      <c r="K18" s="124"/>
      <c r="L18" s="47" t="s">
        <v>145</v>
      </c>
      <c r="M18"/>
      <c r="N18"/>
      <c r="O18"/>
      <c r="P18"/>
      <c r="Q18"/>
      <c r="R18"/>
      <c r="S18" s="60"/>
    </row>
    <row r="19" spans="1:18" ht="15.75">
      <c r="A19" s="31">
        <v>14</v>
      </c>
      <c r="B19" s="32" t="s">
        <v>140</v>
      </c>
      <c r="C19" s="32" t="s">
        <v>115</v>
      </c>
      <c r="D19" s="31">
        <v>1000</v>
      </c>
      <c r="E19" s="33" t="s">
        <v>58</v>
      </c>
      <c r="F19" s="33" t="s">
        <v>70</v>
      </c>
      <c r="G19" s="33" t="s">
        <v>200</v>
      </c>
      <c r="H19" s="33" t="s">
        <v>469</v>
      </c>
      <c r="I19" s="33" t="s">
        <v>470</v>
      </c>
      <c r="J19" s="33" t="s">
        <v>70</v>
      </c>
      <c r="K19" s="124"/>
      <c r="L19"/>
      <c r="M19"/>
      <c r="N19"/>
      <c r="O19"/>
      <c r="P19"/>
      <c r="Q19"/>
      <c r="R19"/>
    </row>
    <row r="20" spans="1:19" ht="15.75">
      <c r="A20" s="31">
        <v>15</v>
      </c>
      <c r="B20" s="32" t="s">
        <v>48</v>
      </c>
      <c r="C20" s="32" t="s">
        <v>456</v>
      </c>
      <c r="D20" s="31">
        <v>1000</v>
      </c>
      <c r="E20" s="33" t="s">
        <v>54</v>
      </c>
      <c r="F20" s="33" t="s">
        <v>70</v>
      </c>
      <c r="G20" s="33" t="s">
        <v>226</v>
      </c>
      <c r="H20" s="33" t="s">
        <v>471</v>
      </c>
      <c r="I20" s="33" t="s">
        <v>472</v>
      </c>
      <c r="J20" s="33" t="s">
        <v>70</v>
      </c>
      <c r="K20" s="124"/>
      <c r="L20" s="48" t="s">
        <v>138</v>
      </c>
      <c r="M20" s="49" t="s">
        <v>51</v>
      </c>
      <c r="N20" s="49" t="s">
        <v>93</v>
      </c>
      <c r="O20" s="48" t="s">
        <v>68</v>
      </c>
      <c r="P20" s="50" t="s">
        <v>133</v>
      </c>
      <c r="Q20" s="50" t="s">
        <v>52</v>
      </c>
      <c r="R20" s="50" t="s">
        <v>53</v>
      </c>
      <c r="S20" s="50" t="s">
        <v>158</v>
      </c>
    </row>
    <row r="21" spans="1:20" ht="15.75">
      <c r="A21" s="31">
        <v>16</v>
      </c>
      <c r="B21" s="32" t="s">
        <v>254</v>
      </c>
      <c r="C21" s="32" t="s">
        <v>473</v>
      </c>
      <c r="D21" s="31">
        <v>1250</v>
      </c>
      <c r="E21" s="33" t="s">
        <v>58</v>
      </c>
      <c r="F21" s="33" t="s">
        <v>474</v>
      </c>
      <c r="G21" s="33" t="s">
        <v>208</v>
      </c>
      <c r="H21" s="33" t="s">
        <v>475</v>
      </c>
      <c r="I21" s="33" t="s">
        <v>476</v>
      </c>
      <c r="J21" s="33" t="s">
        <v>59</v>
      </c>
      <c r="K21" s="124">
        <v>1</v>
      </c>
      <c r="L21" s="31">
        <v>36</v>
      </c>
      <c r="M21" s="32" t="s">
        <v>229</v>
      </c>
      <c r="N21" s="32" t="s">
        <v>436</v>
      </c>
      <c r="O21" s="31">
        <v>1000</v>
      </c>
      <c r="P21" s="33" t="s">
        <v>101</v>
      </c>
      <c r="Q21" s="33" t="s">
        <v>577</v>
      </c>
      <c r="R21" s="33" t="s">
        <v>467</v>
      </c>
      <c r="S21" s="158">
        <v>4</v>
      </c>
      <c r="T21" s="147">
        <v>40</v>
      </c>
    </row>
    <row r="22" spans="1:20" ht="15.75">
      <c r="A22" s="31">
        <v>17</v>
      </c>
      <c r="B22" s="32" t="s">
        <v>477</v>
      </c>
      <c r="C22" s="32" t="s">
        <v>172</v>
      </c>
      <c r="D22" s="31">
        <v>1000</v>
      </c>
      <c r="E22" s="33" t="s">
        <v>56</v>
      </c>
      <c r="F22" s="33" t="s">
        <v>474</v>
      </c>
      <c r="G22" s="33" t="s">
        <v>205</v>
      </c>
      <c r="H22" s="33" t="s">
        <v>478</v>
      </c>
      <c r="I22" s="33" t="s">
        <v>479</v>
      </c>
      <c r="J22" s="33" t="s">
        <v>59</v>
      </c>
      <c r="K22" s="124">
        <v>2</v>
      </c>
      <c r="L22" s="31">
        <v>52</v>
      </c>
      <c r="M22" s="32" t="s">
        <v>164</v>
      </c>
      <c r="N22" s="32" t="s">
        <v>456</v>
      </c>
      <c r="O22" s="31">
        <v>1000</v>
      </c>
      <c r="P22" s="33" t="s">
        <v>101</v>
      </c>
      <c r="Q22" s="33" t="s">
        <v>579</v>
      </c>
      <c r="R22" s="33" t="s">
        <v>448</v>
      </c>
      <c r="S22" s="287">
        <v>2</v>
      </c>
      <c r="T22" s="147">
        <v>35</v>
      </c>
    </row>
    <row r="23" spans="1:18" ht="15.75">
      <c r="A23" s="31">
        <v>18</v>
      </c>
      <c r="B23" s="32" t="s">
        <v>414</v>
      </c>
      <c r="C23" s="32" t="s">
        <v>447</v>
      </c>
      <c r="D23" s="31">
        <v>1000</v>
      </c>
      <c r="E23" s="33" t="s">
        <v>56</v>
      </c>
      <c r="F23" s="33" t="s">
        <v>474</v>
      </c>
      <c r="G23" s="33" t="s">
        <v>480</v>
      </c>
      <c r="H23" s="33" t="s">
        <v>481</v>
      </c>
      <c r="I23" s="33" t="s">
        <v>482</v>
      </c>
      <c r="J23" s="33" t="s">
        <v>59</v>
      </c>
      <c r="K23" s="124"/>
      <c r="L23"/>
      <c r="M23"/>
      <c r="N23"/>
      <c r="O23"/>
      <c r="P23"/>
      <c r="Q23"/>
      <c r="R23"/>
    </row>
    <row r="24" spans="1:18" ht="15.75">
      <c r="A24" s="31">
        <v>19</v>
      </c>
      <c r="B24" s="32" t="s">
        <v>109</v>
      </c>
      <c r="C24" s="32" t="s">
        <v>452</v>
      </c>
      <c r="D24" s="31">
        <v>1100</v>
      </c>
      <c r="E24" s="33" t="s">
        <v>56</v>
      </c>
      <c r="F24" s="33" t="s">
        <v>474</v>
      </c>
      <c r="G24" s="33" t="s">
        <v>483</v>
      </c>
      <c r="H24" s="33" t="s">
        <v>484</v>
      </c>
      <c r="I24" s="33" t="s">
        <v>482</v>
      </c>
      <c r="J24" s="33" t="s">
        <v>59</v>
      </c>
      <c r="K24" s="124"/>
      <c r="L24" s="47" t="s">
        <v>146</v>
      </c>
      <c r="M24"/>
      <c r="N24"/>
      <c r="O24"/>
      <c r="P24"/>
      <c r="Q24"/>
      <c r="R24"/>
    </row>
    <row r="25" spans="1:18" ht="15.75">
      <c r="A25" s="31">
        <v>20</v>
      </c>
      <c r="B25" s="32" t="s">
        <v>104</v>
      </c>
      <c r="C25" s="32" t="s">
        <v>456</v>
      </c>
      <c r="D25" s="31">
        <v>1000</v>
      </c>
      <c r="E25" s="33" t="s">
        <v>56</v>
      </c>
      <c r="F25" s="33" t="s">
        <v>59</v>
      </c>
      <c r="G25" s="33" t="s">
        <v>205</v>
      </c>
      <c r="H25" s="33" t="s">
        <v>485</v>
      </c>
      <c r="I25" s="33" t="s">
        <v>486</v>
      </c>
      <c r="J25" s="33" t="s">
        <v>59</v>
      </c>
      <c r="K25" s="124"/>
      <c r="L25"/>
      <c r="M25"/>
      <c r="N25"/>
      <c r="O25"/>
      <c r="P25"/>
      <c r="Q25"/>
      <c r="R25"/>
    </row>
    <row r="26" spans="1:19" ht="15.75">
      <c r="A26" s="31">
        <v>21</v>
      </c>
      <c r="B26" s="32" t="s">
        <v>139</v>
      </c>
      <c r="C26" s="32" t="s">
        <v>436</v>
      </c>
      <c r="D26" s="31">
        <v>1100</v>
      </c>
      <c r="E26" s="33" t="s">
        <v>57</v>
      </c>
      <c r="F26" s="33" t="s">
        <v>59</v>
      </c>
      <c r="G26" s="33" t="s">
        <v>487</v>
      </c>
      <c r="H26" s="33" t="s">
        <v>478</v>
      </c>
      <c r="I26" s="33" t="s">
        <v>488</v>
      </c>
      <c r="J26" s="33" t="s">
        <v>59</v>
      </c>
      <c r="K26" s="124"/>
      <c r="L26" s="48" t="s">
        <v>138</v>
      </c>
      <c r="M26" s="49" t="s">
        <v>51</v>
      </c>
      <c r="N26" s="49" t="s">
        <v>93</v>
      </c>
      <c r="O26" s="48" t="s">
        <v>68</v>
      </c>
      <c r="P26" s="50" t="s">
        <v>133</v>
      </c>
      <c r="Q26" s="50" t="s">
        <v>52</v>
      </c>
      <c r="R26" s="50" t="s">
        <v>53</v>
      </c>
      <c r="S26" s="50" t="s">
        <v>158</v>
      </c>
    </row>
    <row r="27" spans="1:20" ht="15.75">
      <c r="A27" s="31">
        <v>22</v>
      </c>
      <c r="B27" s="32" t="s">
        <v>252</v>
      </c>
      <c r="C27" s="32" t="s">
        <v>436</v>
      </c>
      <c r="D27" s="31">
        <v>1250</v>
      </c>
      <c r="E27" s="33" t="s">
        <v>58</v>
      </c>
      <c r="F27" s="33" t="s">
        <v>59</v>
      </c>
      <c r="G27" s="33" t="s">
        <v>204</v>
      </c>
      <c r="H27" s="33" t="s">
        <v>464</v>
      </c>
      <c r="I27" s="33" t="s">
        <v>489</v>
      </c>
      <c r="J27" s="33" t="s">
        <v>59</v>
      </c>
      <c r="K27" s="124">
        <v>1</v>
      </c>
      <c r="L27" s="31">
        <v>2</v>
      </c>
      <c r="M27" s="32" t="s">
        <v>21</v>
      </c>
      <c r="N27" s="32" t="s">
        <v>436</v>
      </c>
      <c r="O27" s="31">
        <v>1774</v>
      </c>
      <c r="P27" s="33" t="s">
        <v>180</v>
      </c>
      <c r="Q27" s="33" t="s">
        <v>580</v>
      </c>
      <c r="R27" s="33" t="s">
        <v>581</v>
      </c>
      <c r="S27" s="158">
        <v>6</v>
      </c>
      <c r="T27" s="147">
        <v>40</v>
      </c>
    </row>
    <row r="28" spans="1:20" ht="15.75">
      <c r="A28" s="31">
        <v>23</v>
      </c>
      <c r="B28" s="32" t="s">
        <v>255</v>
      </c>
      <c r="C28" s="32" t="s">
        <v>490</v>
      </c>
      <c r="D28" s="31">
        <v>1100</v>
      </c>
      <c r="E28" s="33" t="s">
        <v>56</v>
      </c>
      <c r="F28" s="33" t="s">
        <v>59</v>
      </c>
      <c r="G28" s="33" t="s">
        <v>491</v>
      </c>
      <c r="H28" s="33" t="s">
        <v>492</v>
      </c>
      <c r="I28" s="33" t="s">
        <v>493</v>
      </c>
      <c r="J28" s="33" t="s">
        <v>59</v>
      </c>
      <c r="K28" s="124">
        <v>2</v>
      </c>
      <c r="L28" s="31">
        <v>48</v>
      </c>
      <c r="M28" s="32" t="s">
        <v>376</v>
      </c>
      <c r="N28" s="32" t="s">
        <v>490</v>
      </c>
      <c r="O28" s="31">
        <v>1000</v>
      </c>
      <c r="P28" s="33" t="s">
        <v>180</v>
      </c>
      <c r="Q28" s="33" t="s">
        <v>578</v>
      </c>
      <c r="R28" s="33" t="s">
        <v>475</v>
      </c>
      <c r="S28" s="287">
        <v>3</v>
      </c>
      <c r="T28" s="147">
        <v>35</v>
      </c>
    </row>
    <row r="29" spans="1:18" ht="15.75">
      <c r="A29" s="31">
        <v>24</v>
      </c>
      <c r="B29" s="32" t="s">
        <v>92</v>
      </c>
      <c r="C29" s="32" t="s">
        <v>172</v>
      </c>
      <c r="D29" s="31">
        <v>1000</v>
      </c>
      <c r="E29" s="33" t="s">
        <v>58</v>
      </c>
      <c r="F29" s="33" t="s">
        <v>59</v>
      </c>
      <c r="G29" s="33" t="s">
        <v>491</v>
      </c>
      <c r="H29" s="33" t="s">
        <v>481</v>
      </c>
      <c r="I29" s="33" t="s">
        <v>494</v>
      </c>
      <c r="J29" s="33" t="s">
        <v>59</v>
      </c>
      <c r="K29" s="124"/>
      <c r="L29"/>
      <c r="M29"/>
      <c r="N29"/>
      <c r="O29"/>
      <c r="P29"/>
      <c r="Q29"/>
      <c r="R29"/>
    </row>
    <row r="30" spans="1:25" ht="15.75">
      <c r="A30" s="31">
        <v>25</v>
      </c>
      <c r="B30" s="32" t="s">
        <v>114</v>
      </c>
      <c r="C30" s="32" t="s">
        <v>452</v>
      </c>
      <c r="D30" s="31">
        <v>1250</v>
      </c>
      <c r="E30" s="33" t="s">
        <v>58</v>
      </c>
      <c r="F30" s="33" t="s">
        <v>59</v>
      </c>
      <c r="G30" s="33" t="s">
        <v>203</v>
      </c>
      <c r="H30" s="33" t="s">
        <v>492</v>
      </c>
      <c r="I30" s="33" t="s">
        <v>495</v>
      </c>
      <c r="J30" s="33" t="s">
        <v>59</v>
      </c>
      <c r="K30" s="124"/>
      <c r="L30" s="47" t="s">
        <v>147</v>
      </c>
      <c r="M30"/>
      <c r="N30"/>
      <c r="O30"/>
      <c r="P30"/>
      <c r="Q30"/>
      <c r="R30"/>
      <c r="Y30" s="148"/>
    </row>
    <row r="31" spans="1:18" ht="15.75">
      <c r="A31" s="31">
        <v>26</v>
      </c>
      <c r="B31" s="32" t="s">
        <v>184</v>
      </c>
      <c r="C31" s="32" t="s">
        <v>456</v>
      </c>
      <c r="D31" s="31">
        <v>1000</v>
      </c>
      <c r="E31" s="33" t="s">
        <v>57</v>
      </c>
      <c r="F31" s="33" t="s">
        <v>59</v>
      </c>
      <c r="G31" s="33" t="s">
        <v>496</v>
      </c>
      <c r="H31" s="33" t="s">
        <v>471</v>
      </c>
      <c r="I31" s="33" t="s">
        <v>497</v>
      </c>
      <c r="J31" s="33" t="s">
        <v>60</v>
      </c>
      <c r="K31" s="124"/>
      <c r="L31"/>
      <c r="M31"/>
      <c r="N31"/>
      <c r="O31"/>
      <c r="P31"/>
      <c r="Q31"/>
      <c r="R31"/>
    </row>
    <row r="32" spans="1:19" ht="15.75">
      <c r="A32" s="31">
        <v>27</v>
      </c>
      <c r="B32" s="32" t="s">
        <v>167</v>
      </c>
      <c r="C32" s="32" t="s">
        <v>44</v>
      </c>
      <c r="D32" s="31">
        <v>1000</v>
      </c>
      <c r="E32" s="33" t="s">
        <v>57</v>
      </c>
      <c r="F32" s="33" t="s">
        <v>59</v>
      </c>
      <c r="G32" s="33" t="s">
        <v>223</v>
      </c>
      <c r="H32" s="33" t="s">
        <v>498</v>
      </c>
      <c r="I32" s="33" t="s">
        <v>499</v>
      </c>
      <c r="J32" s="33" t="s">
        <v>60</v>
      </c>
      <c r="K32" s="124"/>
      <c r="L32" s="48" t="s">
        <v>138</v>
      </c>
      <c r="M32" s="49" t="s">
        <v>51</v>
      </c>
      <c r="N32" s="49" t="s">
        <v>93</v>
      </c>
      <c r="O32" s="48" t="s">
        <v>68</v>
      </c>
      <c r="P32" s="50" t="s">
        <v>133</v>
      </c>
      <c r="Q32" s="50" t="s">
        <v>52</v>
      </c>
      <c r="R32" s="50" t="s">
        <v>53</v>
      </c>
      <c r="S32" s="50" t="s">
        <v>158</v>
      </c>
    </row>
    <row r="33" spans="1:20" ht="15.75">
      <c r="A33" s="31">
        <v>28</v>
      </c>
      <c r="B33" s="32" t="s">
        <v>142</v>
      </c>
      <c r="C33" s="32" t="s">
        <v>172</v>
      </c>
      <c r="D33" s="31">
        <v>1000</v>
      </c>
      <c r="E33" s="33" t="s">
        <v>58</v>
      </c>
      <c r="F33" s="33" t="s">
        <v>500</v>
      </c>
      <c r="G33" s="33" t="s">
        <v>204</v>
      </c>
      <c r="H33" s="33" t="s">
        <v>492</v>
      </c>
      <c r="I33" s="33" t="s">
        <v>501</v>
      </c>
      <c r="J33" s="33" t="s">
        <v>60</v>
      </c>
      <c r="K33" s="124">
        <v>1</v>
      </c>
      <c r="L33" s="31">
        <v>21</v>
      </c>
      <c r="M33" s="32" t="s">
        <v>139</v>
      </c>
      <c r="N33" s="32" t="s">
        <v>436</v>
      </c>
      <c r="O33" s="31">
        <v>1100</v>
      </c>
      <c r="P33" s="33" t="s">
        <v>57</v>
      </c>
      <c r="Q33" s="33" t="s">
        <v>582</v>
      </c>
      <c r="R33" s="33" t="s">
        <v>583</v>
      </c>
      <c r="S33" s="158">
        <v>5</v>
      </c>
      <c r="T33" s="147">
        <v>40</v>
      </c>
    </row>
    <row r="34" spans="1:20" ht="15.75">
      <c r="A34" s="31">
        <v>29</v>
      </c>
      <c r="B34" s="32" t="s">
        <v>153</v>
      </c>
      <c r="C34" s="32" t="s">
        <v>115</v>
      </c>
      <c r="D34" s="31">
        <v>1000</v>
      </c>
      <c r="E34" s="33" t="s">
        <v>58</v>
      </c>
      <c r="F34" s="33" t="s">
        <v>500</v>
      </c>
      <c r="G34" s="33" t="s">
        <v>202</v>
      </c>
      <c r="H34" s="33" t="s">
        <v>457</v>
      </c>
      <c r="I34" s="33" t="s">
        <v>502</v>
      </c>
      <c r="J34" s="33" t="s">
        <v>60</v>
      </c>
      <c r="K34" s="124">
        <v>2</v>
      </c>
      <c r="L34" s="31">
        <v>26</v>
      </c>
      <c r="M34" s="32" t="s">
        <v>184</v>
      </c>
      <c r="N34" s="32" t="s">
        <v>456</v>
      </c>
      <c r="O34" s="31">
        <v>1000</v>
      </c>
      <c r="P34" s="33" t="s">
        <v>57</v>
      </c>
      <c r="Q34" s="33" t="s">
        <v>582</v>
      </c>
      <c r="R34" s="33" t="s">
        <v>475</v>
      </c>
      <c r="S34" s="158">
        <v>4</v>
      </c>
      <c r="T34" s="147">
        <v>35</v>
      </c>
    </row>
    <row r="35" spans="1:20" ht="15.75">
      <c r="A35" s="31">
        <v>30</v>
      </c>
      <c r="B35" s="32" t="s">
        <v>136</v>
      </c>
      <c r="C35" s="32" t="s">
        <v>456</v>
      </c>
      <c r="D35" s="31">
        <v>1000</v>
      </c>
      <c r="E35" s="33" t="s">
        <v>58</v>
      </c>
      <c r="F35" s="33" t="s">
        <v>500</v>
      </c>
      <c r="G35" s="33" t="s">
        <v>201</v>
      </c>
      <c r="H35" s="33" t="s">
        <v>457</v>
      </c>
      <c r="I35" s="33" t="s">
        <v>502</v>
      </c>
      <c r="J35" s="33" t="s">
        <v>60</v>
      </c>
      <c r="K35" s="124">
        <v>3</v>
      </c>
      <c r="L35" s="31">
        <v>27</v>
      </c>
      <c r="M35" s="32" t="s">
        <v>167</v>
      </c>
      <c r="N35" s="32" t="s">
        <v>44</v>
      </c>
      <c r="O35" s="31">
        <v>1000</v>
      </c>
      <c r="P35" s="33" t="s">
        <v>57</v>
      </c>
      <c r="Q35" s="33" t="s">
        <v>582</v>
      </c>
      <c r="R35" s="33" t="s">
        <v>464</v>
      </c>
      <c r="S35" s="158">
        <v>4</v>
      </c>
      <c r="T35" s="147">
        <v>32</v>
      </c>
    </row>
    <row r="36" spans="1:20" ht="15.75">
      <c r="A36" s="31">
        <v>31</v>
      </c>
      <c r="B36" s="32" t="s">
        <v>389</v>
      </c>
      <c r="C36" s="32" t="s">
        <v>473</v>
      </c>
      <c r="D36" s="31">
        <v>1100</v>
      </c>
      <c r="E36" s="33" t="s">
        <v>57</v>
      </c>
      <c r="F36" s="33" t="s">
        <v>500</v>
      </c>
      <c r="G36" s="33" t="s">
        <v>201</v>
      </c>
      <c r="H36" s="33" t="s">
        <v>503</v>
      </c>
      <c r="I36" s="33" t="s">
        <v>504</v>
      </c>
      <c r="J36" s="33" t="s">
        <v>61</v>
      </c>
      <c r="K36" s="124">
        <v>4</v>
      </c>
      <c r="L36" s="31">
        <v>31</v>
      </c>
      <c r="M36" s="32" t="s">
        <v>389</v>
      </c>
      <c r="N36" s="32" t="s">
        <v>473</v>
      </c>
      <c r="O36" s="31">
        <v>1100</v>
      </c>
      <c r="P36" s="33" t="s">
        <v>57</v>
      </c>
      <c r="Q36" s="33" t="s">
        <v>577</v>
      </c>
      <c r="R36" s="33" t="s">
        <v>584</v>
      </c>
      <c r="S36" s="158">
        <v>3</v>
      </c>
      <c r="T36" s="147">
        <v>30</v>
      </c>
    </row>
    <row r="37" spans="1:20" ht="15.75">
      <c r="A37" s="31">
        <v>32</v>
      </c>
      <c r="B37" s="32" t="s">
        <v>152</v>
      </c>
      <c r="C37" s="32" t="s">
        <v>456</v>
      </c>
      <c r="D37" s="31">
        <v>1000</v>
      </c>
      <c r="E37" s="33" t="s">
        <v>58</v>
      </c>
      <c r="F37" s="33" t="s">
        <v>500</v>
      </c>
      <c r="G37" s="33" t="s">
        <v>505</v>
      </c>
      <c r="H37" s="33" t="s">
        <v>481</v>
      </c>
      <c r="I37" s="33" t="s">
        <v>502</v>
      </c>
      <c r="J37" s="33" t="s">
        <v>60</v>
      </c>
      <c r="K37" s="124">
        <v>5</v>
      </c>
      <c r="L37" s="31">
        <v>37</v>
      </c>
      <c r="M37" s="32" t="s">
        <v>391</v>
      </c>
      <c r="N37" s="32" t="s">
        <v>456</v>
      </c>
      <c r="O37" s="31">
        <v>1000</v>
      </c>
      <c r="P37" s="33" t="s">
        <v>57</v>
      </c>
      <c r="Q37" s="33" t="s">
        <v>577</v>
      </c>
      <c r="R37" s="33" t="s">
        <v>481</v>
      </c>
      <c r="S37" s="158">
        <v>3</v>
      </c>
      <c r="T37" s="147">
        <v>29</v>
      </c>
    </row>
    <row r="38" spans="1:20" ht="15.75">
      <c r="A38" s="31">
        <v>33</v>
      </c>
      <c r="B38" s="32" t="s">
        <v>237</v>
      </c>
      <c r="C38" s="32" t="s">
        <v>490</v>
      </c>
      <c r="D38" s="31">
        <v>1100</v>
      </c>
      <c r="E38" s="33" t="s">
        <v>58</v>
      </c>
      <c r="F38" s="33" t="s">
        <v>500</v>
      </c>
      <c r="G38" s="33" t="s">
        <v>505</v>
      </c>
      <c r="H38" s="33" t="s">
        <v>503</v>
      </c>
      <c r="I38" s="33" t="s">
        <v>506</v>
      </c>
      <c r="J38" s="33" t="s">
        <v>60</v>
      </c>
      <c r="K38" s="124">
        <v>6</v>
      </c>
      <c r="L38" s="31">
        <v>41</v>
      </c>
      <c r="M38" s="32" t="s">
        <v>518</v>
      </c>
      <c r="N38" s="32" t="s">
        <v>172</v>
      </c>
      <c r="O38" s="31">
        <v>1000</v>
      </c>
      <c r="P38" s="33" t="s">
        <v>57</v>
      </c>
      <c r="Q38" s="33" t="s">
        <v>573</v>
      </c>
      <c r="R38" s="33" t="s">
        <v>585</v>
      </c>
      <c r="S38" s="158">
        <v>4</v>
      </c>
      <c r="T38" s="147">
        <v>28</v>
      </c>
    </row>
    <row r="39" spans="1:20" ht="15.75">
      <c r="A39" s="31">
        <v>34</v>
      </c>
      <c r="B39" s="32" t="s">
        <v>242</v>
      </c>
      <c r="C39" s="32" t="s">
        <v>44</v>
      </c>
      <c r="D39" s="31">
        <v>1000</v>
      </c>
      <c r="E39" s="33" t="s">
        <v>100</v>
      </c>
      <c r="F39" s="33" t="s">
        <v>500</v>
      </c>
      <c r="G39" s="33" t="s">
        <v>505</v>
      </c>
      <c r="H39" s="33" t="s">
        <v>471</v>
      </c>
      <c r="I39" s="33" t="s">
        <v>507</v>
      </c>
      <c r="J39" s="33" t="s">
        <v>60</v>
      </c>
      <c r="K39" s="124">
        <v>7</v>
      </c>
      <c r="L39" s="31">
        <v>47</v>
      </c>
      <c r="M39" s="32" t="s">
        <v>387</v>
      </c>
      <c r="N39" s="32" t="s">
        <v>529</v>
      </c>
      <c r="O39" s="31">
        <v>1000</v>
      </c>
      <c r="P39" s="33" t="s">
        <v>57</v>
      </c>
      <c r="Q39" s="33" t="s">
        <v>578</v>
      </c>
      <c r="R39" s="33" t="s">
        <v>584</v>
      </c>
      <c r="S39" s="158">
        <v>3</v>
      </c>
      <c r="T39" s="147">
        <v>27</v>
      </c>
    </row>
    <row r="40" spans="1:20" ht="15.75">
      <c r="A40" s="31">
        <v>35</v>
      </c>
      <c r="B40" s="32" t="s">
        <v>157</v>
      </c>
      <c r="C40" s="32" t="s">
        <v>456</v>
      </c>
      <c r="D40" s="31">
        <v>1000</v>
      </c>
      <c r="E40" s="33" t="s">
        <v>58</v>
      </c>
      <c r="F40" s="33" t="s">
        <v>500</v>
      </c>
      <c r="G40" s="33" t="s">
        <v>222</v>
      </c>
      <c r="H40" s="33" t="s">
        <v>498</v>
      </c>
      <c r="I40" s="33" t="s">
        <v>508</v>
      </c>
      <c r="J40" s="33" t="s">
        <v>60</v>
      </c>
      <c r="K40" s="124">
        <v>8</v>
      </c>
      <c r="L40" s="31">
        <v>49</v>
      </c>
      <c r="M40" s="32" t="s">
        <v>533</v>
      </c>
      <c r="N40" s="32" t="s">
        <v>461</v>
      </c>
      <c r="O40" s="31">
        <v>1000</v>
      </c>
      <c r="P40" s="33" t="s">
        <v>57</v>
      </c>
      <c r="Q40" s="33" t="s">
        <v>578</v>
      </c>
      <c r="R40" s="33" t="s">
        <v>585</v>
      </c>
      <c r="S40" s="99">
        <v>3</v>
      </c>
      <c r="T40" s="147">
        <v>26</v>
      </c>
    </row>
    <row r="41" spans="1:20" ht="15.75">
      <c r="A41" s="31">
        <v>36</v>
      </c>
      <c r="B41" s="32" t="s">
        <v>229</v>
      </c>
      <c r="C41" s="32" t="s">
        <v>436</v>
      </c>
      <c r="D41" s="31">
        <v>1000</v>
      </c>
      <c r="E41" s="33" t="s">
        <v>101</v>
      </c>
      <c r="F41" s="33" t="s">
        <v>500</v>
      </c>
      <c r="G41" s="33" t="s">
        <v>222</v>
      </c>
      <c r="H41" s="33" t="s">
        <v>509</v>
      </c>
      <c r="I41" s="33" t="s">
        <v>508</v>
      </c>
      <c r="J41" s="33" t="s">
        <v>60</v>
      </c>
      <c r="K41" s="124">
        <v>9</v>
      </c>
      <c r="L41" s="31">
        <v>51</v>
      </c>
      <c r="M41" s="32" t="s">
        <v>540</v>
      </c>
      <c r="N41" s="32" t="s">
        <v>541</v>
      </c>
      <c r="O41" s="31">
        <v>1000</v>
      </c>
      <c r="P41" s="33" t="s">
        <v>57</v>
      </c>
      <c r="Q41" s="33" t="s">
        <v>578</v>
      </c>
      <c r="R41" s="33" t="s">
        <v>586</v>
      </c>
      <c r="S41" s="99">
        <v>3</v>
      </c>
      <c r="T41" s="147">
        <v>25</v>
      </c>
    </row>
    <row r="42" spans="1:20" ht="15.75">
      <c r="A42" s="31">
        <v>37</v>
      </c>
      <c r="B42" s="32" t="s">
        <v>391</v>
      </c>
      <c r="C42" s="32" t="s">
        <v>456</v>
      </c>
      <c r="D42" s="31">
        <v>1000</v>
      </c>
      <c r="E42" s="33" t="s">
        <v>57</v>
      </c>
      <c r="F42" s="33" t="s">
        <v>500</v>
      </c>
      <c r="G42" s="33" t="s">
        <v>198</v>
      </c>
      <c r="H42" s="33" t="s">
        <v>510</v>
      </c>
      <c r="I42" s="33" t="s">
        <v>511</v>
      </c>
      <c r="J42" s="33" t="s">
        <v>61</v>
      </c>
      <c r="K42" s="124">
        <v>10</v>
      </c>
      <c r="L42" s="31">
        <v>55</v>
      </c>
      <c r="M42" s="32" t="s">
        <v>547</v>
      </c>
      <c r="N42" s="32" t="s">
        <v>456</v>
      </c>
      <c r="O42" s="31">
        <v>1000</v>
      </c>
      <c r="P42" s="33" t="s">
        <v>57</v>
      </c>
      <c r="Q42" s="33" t="s">
        <v>579</v>
      </c>
      <c r="R42" s="33" t="s">
        <v>574</v>
      </c>
      <c r="S42" s="158">
        <v>2</v>
      </c>
      <c r="T42" s="147">
        <v>24</v>
      </c>
    </row>
    <row r="43" spans="1:20" ht="15.75">
      <c r="A43" s="31">
        <v>38</v>
      </c>
      <c r="B43" s="32" t="s">
        <v>111</v>
      </c>
      <c r="C43" s="32" t="s">
        <v>172</v>
      </c>
      <c r="D43" s="31">
        <v>1250</v>
      </c>
      <c r="E43" s="33" t="s">
        <v>58</v>
      </c>
      <c r="F43" s="33" t="s">
        <v>60</v>
      </c>
      <c r="G43" s="33" t="s">
        <v>206</v>
      </c>
      <c r="H43" s="33" t="s">
        <v>475</v>
      </c>
      <c r="I43" s="33" t="s">
        <v>512</v>
      </c>
      <c r="J43" s="33" t="s">
        <v>60</v>
      </c>
      <c r="K43" s="124">
        <v>11</v>
      </c>
      <c r="L43" s="31">
        <v>56</v>
      </c>
      <c r="M43" s="32" t="s">
        <v>549</v>
      </c>
      <c r="N43" s="32" t="s">
        <v>550</v>
      </c>
      <c r="O43" s="31">
        <v>1000</v>
      </c>
      <c r="P43" s="33" t="s">
        <v>57</v>
      </c>
      <c r="Q43" s="33" t="s">
        <v>579</v>
      </c>
      <c r="R43" s="33" t="s">
        <v>457</v>
      </c>
      <c r="S43" s="158">
        <v>2</v>
      </c>
      <c r="T43" s="147">
        <v>23</v>
      </c>
    </row>
    <row r="44" spans="1:20" ht="15.75">
      <c r="A44" s="31">
        <v>39</v>
      </c>
      <c r="B44" s="32" t="s">
        <v>162</v>
      </c>
      <c r="C44" s="32" t="s">
        <v>513</v>
      </c>
      <c r="D44" s="31">
        <v>1000</v>
      </c>
      <c r="E44" s="33" t="s">
        <v>58</v>
      </c>
      <c r="F44" s="33" t="s">
        <v>60</v>
      </c>
      <c r="G44" s="33" t="s">
        <v>225</v>
      </c>
      <c r="H44" s="33" t="s">
        <v>503</v>
      </c>
      <c r="I44" s="33" t="s">
        <v>514</v>
      </c>
      <c r="J44" s="33" t="s">
        <v>61</v>
      </c>
      <c r="K44" s="124">
        <v>12</v>
      </c>
      <c r="L44" s="31">
        <v>57</v>
      </c>
      <c r="M44" s="32" t="s">
        <v>396</v>
      </c>
      <c r="N44" s="32" t="s">
        <v>490</v>
      </c>
      <c r="O44" s="31">
        <v>1000</v>
      </c>
      <c r="P44" s="33" t="s">
        <v>57</v>
      </c>
      <c r="Q44" s="33" t="s">
        <v>579</v>
      </c>
      <c r="R44" s="33" t="s">
        <v>503</v>
      </c>
      <c r="S44" s="158">
        <v>3</v>
      </c>
      <c r="T44" s="147">
        <v>22</v>
      </c>
    </row>
    <row r="45" spans="1:20" ht="15.75">
      <c r="A45" s="31">
        <v>40</v>
      </c>
      <c r="B45" s="32" t="s">
        <v>248</v>
      </c>
      <c r="C45" s="32" t="s">
        <v>436</v>
      </c>
      <c r="D45" s="31">
        <v>1000</v>
      </c>
      <c r="E45" s="33" t="s">
        <v>58</v>
      </c>
      <c r="F45" s="33" t="s">
        <v>60</v>
      </c>
      <c r="G45" s="33" t="s">
        <v>515</v>
      </c>
      <c r="H45" s="33" t="s">
        <v>516</v>
      </c>
      <c r="I45" s="33" t="s">
        <v>517</v>
      </c>
      <c r="J45" s="33" t="s">
        <v>60</v>
      </c>
      <c r="K45" s="124">
        <v>13</v>
      </c>
      <c r="L45" s="31">
        <v>58</v>
      </c>
      <c r="M45" s="32" t="s">
        <v>556</v>
      </c>
      <c r="N45" s="32" t="s">
        <v>557</v>
      </c>
      <c r="O45" s="31">
        <v>1000</v>
      </c>
      <c r="P45" s="33" t="s">
        <v>57</v>
      </c>
      <c r="Q45" s="33" t="s">
        <v>579</v>
      </c>
      <c r="R45" s="33" t="s">
        <v>471</v>
      </c>
      <c r="S45" s="158">
        <v>3</v>
      </c>
      <c r="T45" s="147">
        <v>21</v>
      </c>
    </row>
    <row r="46" spans="1:20" ht="15.75">
      <c r="A46" s="31">
        <v>41</v>
      </c>
      <c r="B46" s="32" t="s">
        <v>518</v>
      </c>
      <c r="C46" s="32" t="s">
        <v>172</v>
      </c>
      <c r="D46" s="31">
        <v>1000</v>
      </c>
      <c r="E46" s="33" t="s">
        <v>57</v>
      </c>
      <c r="F46" s="33" t="s">
        <v>60</v>
      </c>
      <c r="G46" s="33" t="s">
        <v>519</v>
      </c>
      <c r="H46" s="33" t="s">
        <v>498</v>
      </c>
      <c r="I46" s="33" t="s">
        <v>520</v>
      </c>
      <c r="J46" s="33" t="s">
        <v>60</v>
      </c>
      <c r="K46" s="124">
        <v>14</v>
      </c>
      <c r="L46" s="31">
        <v>59</v>
      </c>
      <c r="M46" s="32" t="s">
        <v>558</v>
      </c>
      <c r="N46" s="32" t="s">
        <v>461</v>
      </c>
      <c r="O46" s="31">
        <v>1000</v>
      </c>
      <c r="P46" s="33" t="s">
        <v>57</v>
      </c>
      <c r="Q46" s="33" t="s">
        <v>587</v>
      </c>
      <c r="R46" s="33" t="s">
        <v>485</v>
      </c>
      <c r="S46" s="158">
        <v>1</v>
      </c>
      <c r="T46" s="147">
        <v>20</v>
      </c>
    </row>
    <row r="47" spans="1:20" ht="15.75">
      <c r="A47" s="31">
        <v>42</v>
      </c>
      <c r="B47" s="32" t="s">
        <v>183</v>
      </c>
      <c r="C47" s="32" t="s">
        <v>44</v>
      </c>
      <c r="D47" s="31">
        <v>1000</v>
      </c>
      <c r="E47" s="33" t="s">
        <v>58</v>
      </c>
      <c r="F47" s="33" t="s">
        <v>60</v>
      </c>
      <c r="G47" s="33" t="s">
        <v>521</v>
      </c>
      <c r="H47" s="33" t="s">
        <v>498</v>
      </c>
      <c r="I47" s="33" t="s">
        <v>517</v>
      </c>
      <c r="J47" s="33" t="s">
        <v>60</v>
      </c>
      <c r="K47" s="124">
        <v>15</v>
      </c>
      <c r="L47" s="31">
        <v>61</v>
      </c>
      <c r="M47" s="32" t="s">
        <v>397</v>
      </c>
      <c r="N47" s="32" t="s">
        <v>490</v>
      </c>
      <c r="O47" s="31">
        <v>1000</v>
      </c>
      <c r="P47" s="33" t="s">
        <v>57</v>
      </c>
      <c r="Q47" s="33" t="s">
        <v>587</v>
      </c>
      <c r="R47" s="33" t="s">
        <v>498</v>
      </c>
      <c r="S47" s="286">
        <v>1</v>
      </c>
      <c r="T47" s="147">
        <v>19</v>
      </c>
    </row>
    <row r="48" spans="1:18" ht="15.75">
      <c r="A48" s="31">
        <v>43</v>
      </c>
      <c r="B48" s="32" t="s">
        <v>522</v>
      </c>
      <c r="C48" s="32" t="s">
        <v>44</v>
      </c>
      <c r="D48" s="31">
        <v>1000</v>
      </c>
      <c r="E48" s="33" t="s">
        <v>58</v>
      </c>
      <c r="F48" s="33" t="s">
        <v>60</v>
      </c>
      <c r="G48" s="33" t="s">
        <v>523</v>
      </c>
      <c r="H48" s="33" t="s">
        <v>498</v>
      </c>
      <c r="I48" s="33" t="s">
        <v>517</v>
      </c>
      <c r="J48" s="33" t="s">
        <v>60</v>
      </c>
      <c r="K48" s="124"/>
      <c r="L48"/>
      <c r="M48"/>
      <c r="N48"/>
      <c r="O48"/>
      <c r="P48"/>
      <c r="Q48"/>
      <c r="R48"/>
    </row>
    <row r="49" spans="1:18" ht="15.75">
      <c r="A49" s="31">
        <v>44</v>
      </c>
      <c r="B49" s="32" t="s">
        <v>171</v>
      </c>
      <c r="C49" s="32" t="s">
        <v>115</v>
      </c>
      <c r="D49" s="31">
        <v>1000</v>
      </c>
      <c r="E49" s="33" t="s">
        <v>362</v>
      </c>
      <c r="F49" s="33" t="s">
        <v>60</v>
      </c>
      <c r="G49" s="33" t="s">
        <v>523</v>
      </c>
      <c r="H49" s="33" t="s">
        <v>498</v>
      </c>
      <c r="I49" s="33" t="s">
        <v>524</v>
      </c>
      <c r="J49" s="33" t="s">
        <v>60</v>
      </c>
      <c r="K49" s="124"/>
      <c r="L49" s="47" t="s">
        <v>148</v>
      </c>
      <c r="M49"/>
      <c r="N49"/>
      <c r="O49"/>
      <c r="P49"/>
      <c r="Q49"/>
      <c r="R49"/>
    </row>
    <row r="50" spans="1:18" ht="15.75">
      <c r="A50" s="31">
        <v>45</v>
      </c>
      <c r="B50" s="32" t="s">
        <v>418</v>
      </c>
      <c r="C50" s="32" t="s">
        <v>490</v>
      </c>
      <c r="D50" s="31">
        <v>1000</v>
      </c>
      <c r="E50" s="33" t="s">
        <v>58</v>
      </c>
      <c r="F50" s="33" t="s">
        <v>60</v>
      </c>
      <c r="G50" s="33" t="s">
        <v>525</v>
      </c>
      <c r="H50" s="33" t="s">
        <v>526</v>
      </c>
      <c r="I50" s="33" t="s">
        <v>524</v>
      </c>
      <c r="J50" s="33" t="s">
        <v>60</v>
      </c>
      <c r="K50" s="124"/>
      <c r="L50"/>
      <c r="M50"/>
      <c r="N50"/>
      <c r="O50"/>
      <c r="P50"/>
      <c r="Q50"/>
      <c r="R50"/>
    </row>
    <row r="51" spans="1:19" ht="15.75">
      <c r="A51" s="31">
        <v>46</v>
      </c>
      <c r="B51" s="32" t="s">
        <v>135</v>
      </c>
      <c r="C51" s="32" t="s">
        <v>456</v>
      </c>
      <c r="D51" s="31">
        <v>1000</v>
      </c>
      <c r="E51" s="33" t="s">
        <v>56</v>
      </c>
      <c r="F51" s="33" t="s">
        <v>527</v>
      </c>
      <c r="G51" s="33" t="s">
        <v>227</v>
      </c>
      <c r="H51" s="33" t="s">
        <v>467</v>
      </c>
      <c r="I51" s="33" t="s">
        <v>528</v>
      </c>
      <c r="J51" s="33" t="s">
        <v>61</v>
      </c>
      <c r="K51" s="124"/>
      <c r="L51" s="48" t="s">
        <v>138</v>
      </c>
      <c r="M51" s="49" t="s">
        <v>51</v>
      </c>
      <c r="N51" s="49" t="s">
        <v>93</v>
      </c>
      <c r="O51" s="48" t="s">
        <v>68</v>
      </c>
      <c r="P51" s="50" t="s">
        <v>133</v>
      </c>
      <c r="Q51" s="50" t="s">
        <v>52</v>
      </c>
      <c r="R51" s="50" t="s">
        <v>53</v>
      </c>
      <c r="S51" s="167" t="s">
        <v>158</v>
      </c>
    </row>
    <row r="52" spans="1:20" ht="15.75">
      <c r="A52" s="31">
        <v>47</v>
      </c>
      <c r="B52" s="32" t="s">
        <v>387</v>
      </c>
      <c r="C52" s="32" t="s">
        <v>529</v>
      </c>
      <c r="D52" s="31">
        <v>1000</v>
      </c>
      <c r="E52" s="33" t="s">
        <v>57</v>
      </c>
      <c r="F52" s="33" t="s">
        <v>527</v>
      </c>
      <c r="G52" s="33" t="s">
        <v>201</v>
      </c>
      <c r="H52" s="33" t="s">
        <v>503</v>
      </c>
      <c r="I52" s="33" t="s">
        <v>530</v>
      </c>
      <c r="J52" s="33" t="s">
        <v>61</v>
      </c>
      <c r="K52" s="124">
        <v>1</v>
      </c>
      <c r="L52" s="31">
        <v>6</v>
      </c>
      <c r="M52" s="32" t="s">
        <v>119</v>
      </c>
      <c r="N52" s="32" t="s">
        <v>115</v>
      </c>
      <c r="O52" s="31">
        <v>1373</v>
      </c>
      <c r="P52" s="33" t="s">
        <v>58</v>
      </c>
      <c r="Q52" s="33" t="s">
        <v>588</v>
      </c>
      <c r="R52" s="93" t="s">
        <v>589</v>
      </c>
      <c r="S52" s="158">
        <v>6</v>
      </c>
      <c r="T52" s="147">
        <v>40</v>
      </c>
    </row>
    <row r="53" spans="1:20" ht="15.75">
      <c r="A53" s="31">
        <v>48</v>
      </c>
      <c r="B53" s="32" t="s">
        <v>376</v>
      </c>
      <c r="C53" s="32" t="s">
        <v>490</v>
      </c>
      <c r="D53" s="31">
        <v>1000</v>
      </c>
      <c r="E53" s="33" t="s">
        <v>180</v>
      </c>
      <c r="F53" s="33" t="s">
        <v>527</v>
      </c>
      <c r="G53" s="33" t="s">
        <v>496</v>
      </c>
      <c r="H53" s="33" t="s">
        <v>531</v>
      </c>
      <c r="I53" s="33" t="s">
        <v>532</v>
      </c>
      <c r="J53" s="33" t="s">
        <v>61</v>
      </c>
      <c r="K53" s="124">
        <v>2</v>
      </c>
      <c r="L53" s="31">
        <v>10</v>
      </c>
      <c r="M53" s="32" t="s">
        <v>117</v>
      </c>
      <c r="N53" s="32" t="s">
        <v>461</v>
      </c>
      <c r="O53" s="31">
        <v>1250</v>
      </c>
      <c r="P53" s="33" t="s">
        <v>58</v>
      </c>
      <c r="Q53" s="33" t="s">
        <v>590</v>
      </c>
      <c r="R53" s="93" t="s">
        <v>591</v>
      </c>
      <c r="S53" s="158">
        <v>6</v>
      </c>
      <c r="T53" s="147">
        <v>35</v>
      </c>
    </row>
    <row r="54" spans="1:20" ht="15.75">
      <c r="A54" s="31">
        <v>49</v>
      </c>
      <c r="B54" s="32" t="s">
        <v>533</v>
      </c>
      <c r="C54" s="32" t="s">
        <v>461</v>
      </c>
      <c r="D54" s="31">
        <v>1000</v>
      </c>
      <c r="E54" s="33" t="s">
        <v>57</v>
      </c>
      <c r="F54" s="33" t="s">
        <v>527</v>
      </c>
      <c r="G54" s="33" t="s">
        <v>519</v>
      </c>
      <c r="H54" s="33" t="s">
        <v>534</v>
      </c>
      <c r="I54" s="33" t="s">
        <v>535</v>
      </c>
      <c r="J54" s="33" t="s">
        <v>61</v>
      </c>
      <c r="K54" s="124">
        <v>3</v>
      </c>
      <c r="L54" s="31">
        <v>14</v>
      </c>
      <c r="M54" s="32" t="s">
        <v>140</v>
      </c>
      <c r="N54" s="32" t="s">
        <v>115</v>
      </c>
      <c r="O54" s="31">
        <v>1000</v>
      </c>
      <c r="P54" s="33" t="s">
        <v>58</v>
      </c>
      <c r="Q54" s="33" t="s">
        <v>590</v>
      </c>
      <c r="R54" s="93" t="s">
        <v>592</v>
      </c>
      <c r="S54" s="158">
        <v>6</v>
      </c>
      <c r="T54" s="147">
        <v>32</v>
      </c>
    </row>
    <row r="55" spans="1:20" ht="15.75">
      <c r="A55" s="31">
        <v>50</v>
      </c>
      <c r="B55" s="32" t="s">
        <v>536</v>
      </c>
      <c r="C55" s="32" t="s">
        <v>537</v>
      </c>
      <c r="D55" s="31">
        <v>1000</v>
      </c>
      <c r="E55" s="33" t="s">
        <v>100</v>
      </c>
      <c r="F55" s="33" t="s">
        <v>527</v>
      </c>
      <c r="G55" s="33" t="s">
        <v>196</v>
      </c>
      <c r="H55" s="33" t="s">
        <v>538</v>
      </c>
      <c r="I55" s="33" t="s">
        <v>539</v>
      </c>
      <c r="J55" s="33" t="s">
        <v>61</v>
      </c>
      <c r="K55" s="124">
        <v>4</v>
      </c>
      <c r="L55" s="31">
        <v>16</v>
      </c>
      <c r="M55" s="32" t="s">
        <v>254</v>
      </c>
      <c r="N55" s="32" t="s">
        <v>473</v>
      </c>
      <c r="O55" s="31">
        <v>1250</v>
      </c>
      <c r="P55" s="33" t="s">
        <v>58</v>
      </c>
      <c r="Q55" s="33" t="s">
        <v>593</v>
      </c>
      <c r="R55" s="93" t="s">
        <v>594</v>
      </c>
      <c r="S55" s="158">
        <v>5</v>
      </c>
      <c r="T55" s="147">
        <v>30</v>
      </c>
    </row>
    <row r="56" spans="1:20" ht="15.75">
      <c r="A56" s="31">
        <v>51</v>
      </c>
      <c r="B56" s="32" t="s">
        <v>540</v>
      </c>
      <c r="C56" s="32" t="s">
        <v>541</v>
      </c>
      <c r="D56" s="31">
        <v>1000</v>
      </c>
      <c r="E56" s="33" t="s">
        <v>57</v>
      </c>
      <c r="F56" s="33" t="s">
        <v>527</v>
      </c>
      <c r="G56" s="33" t="s">
        <v>193</v>
      </c>
      <c r="H56" s="33" t="s">
        <v>542</v>
      </c>
      <c r="I56" s="33" t="s">
        <v>543</v>
      </c>
      <c r="J56" s="33" t="s">
        <v>61</v>
      </c>
      <c r="K56" s="124">
        <v>5</v>
      </c>
      <c r="L56" s="31">
        <v>22</v>
      </c>
      <c r="M56" s="32" t="s">
        <v>252</v>
      </c>
      <c r="N56" s="32" t="s">
        <v>436</v>
      </c>
      <c r="O56" s="31">
        <v>1250</v>
      </c>
      <c r="P56" s="33" t="s">
        <v>58</v>
      </c>
      <c r="Q56" s="33" t="s">
        <v>582</v>
      </c>
      <c r="R56" s="93" t="s">
        <v>595</v>
      </c>
      <c r="S56" s="158">
        <v>5</v>
      </c>
      <c r="T56" s="147">
        <v>29</v>
      </c>
    </row>
    <row r="57" spans="1:20" ht="15.75">
      <c r="A57" s="31">
        <v>52</v>
      </c>
      <c r="B57" s="32" t="s">
        <v>164</v>
      </c>
      <c r="C57" s="32" t="s">
        <v>456</v>
      </c>
      <c r="D57" s="31">
        <v>1000</v>
      </c>
      <c r="E57" s="33" t="s">
        <v>101</v>
      </c>
      <c r="F57" s="33" t="s">
        <v>61</v>
      </c>
      <c r="G57" s="33" t="s">
        <v>544</v>
      </c>
      <c r="H57" s="33" t="s">
        <v>471</v>
      </c>
      <c r="I57" s="33" t="s">
        <v>545</v>
      </c>
      <c r="J57" s="33" t="s">
        <v>62</v>
      </c>
      <c r="K57" s="124">
        <v>6</v>
      </c>
      <c r="L57" s="31">
        <v>25</v>
      </c>
      <c r="M57" s="32" t="s">
        <v>114</v>
      </c>
      <c r="N57" s="32" t="s">
        <v>452</v>
      </c>
      <c r="O57" s="31">
        <v>1250</v>
      </c>
      <c r="P57" s="33" t="s">
        <v>58</v>
      </c>
      <c r="Q57" s="33" t="s">
        <v>582</v>
      </c>
      <c r="R57" s="93" t="s">
        <v>438</v>
      </c>
      <c r="S57" s="158">
        <v>5</v>
      </c>
      <c r="T57" s="147">
        <v>28</v>
      </c>
    </row>
    <row r="58" spans="1:20" ht="15.75">
      <c r="A58" s="31">
        <v>53</v>
      </c>
      <c r="B58" s="32" t="s">
        <v>409</v>
      </c>
      <c r="C58" s="32" t="s">
        <v>436</v>
      </c>
      <c r="D58" s="31">
        <v>1000</v>
      </c>
      <c r="E58" s="33" t="s">
        <v>58</v>
      </c>
      <c r="F58" s="33" t="s">
        <v>61</v>
      </c>
      <c r="G58" s="33" t="s">
        <v>519</v>
      </c>
      <c r="H58" s="33" t="s">
        <v>531</v>
      </c>
      <c r="I58" s="33" t="s">
        <v>535</v>
      </c>
      <c r="J58" s="33" t="s">
        <v>62</v>
      </c>
      <c r="K58" s="124">
        <v>7</v>
      </c>
      <c r="L58" s="31">
        <v>28</v>
      </c>
      <c r="M58" s="32" t="s">
        <v>142</v>
      </c>
      <c r="N58" s="32" t="s">
        <v>172</v>
      </c>
      <c r="O58" s="31">
        <v>1000</v>
      </c>
      <c r="P58" s="33" t="s">
        <v>58</v>
      </c>
      <c r="Q58" s="33" t="s">
        <v>577</v>
      </c>
      <c r="R58" s="93" t="s">
        <v>595</v>
      </c>
      <c r="S58" s="158">
        <v>4</v>
      </c>
      <c r="T58" s="147">
        <v>27</v>
      </c>
    </row>
    <row r="59" spans="1:20" ht="15.75">
      <c r="A59" s="31">
        <v>54</v>
      </c>
      <c r="B59" s="32" t="s">
        <v>410</v>
      </c>
      <c r="C59" s="32" t="s">
        <v>529</v>
      </c>
      <c r="D59" s="31">
        <v>1000</v>
      </c>
      <c r="E59" s="33" t="s">
        <v>56</v>
      </c>
      <c r="F59" s="33" t="s">
        <v>61</v>
      </c>
      <c r="G59" s="33" t="s">
        <v>223</v>
      </c>
      <c r="H59" s="33" t="s">
        <v>531</v>
      </c>
      <c r="I59" s="33" t="s">
        <v>546</v>
      </c>
      <c r="J59" s="33" t="s">
        <v>62</v>
      </c>
      <c r="K59" s="124">
        <v>8</v>
      </c>
      <c r="L59" s="31">
        <v>29</v>
      </c>
      <c r="M59" s="32" t="s">
        <v>153</v>
      </c>
      <c r="N59" s="32" t="s">
        <v>115</v>
      </c>
      <c r="O59" s="31">
        <v>1000</v>
      </c>
      <c r="P59" s="33" t="s">
        <v>58</v>
      </c>
      <c r="Q59" s="33" t="s">
        <v>577</v>
      </c>
      <c r="R59" s="93" t="s">
        <v>441</v>
      </c>
      <c r="S59" s="158">
        <v>4</v>
      </c>
      <c r="T59" s="147">
        <v>26</v>
      </c>
    </row>
    <row r="60" spans="1:20" ht="15.75">
      <c r="A60" s="31">
        <v>55</v>
      </c>
      <c r="B60" s="32" t="s">
        <v>547</v>
      </c>
      <c r="C60" s="32" t="s">
        <v>456</v>
      </c>
      <c r="D60" s="31">
        <v>1000</v>
      </c>
      <c r="E60" s="33" t="s">
        <v>57</v>
      </c>
      <c r="F60" s="33" t="s">
        <v>61</v>
      </c>
      <c r="G60" s="33" t="s">
        <v>523</v>
      </c>
      <c r="H60" s="33" t="s">
        <v>526</v>
      </c>
      <c r="I60" s="33" t="s">
        <v>548</v>
      </c>
      <c r="J60" s="33" t="s">
        <v>62</v>
      </c>
      <c r="K60" s="124">
        <v>9</v>
      </c>
      <c r="L60" s="31">
        <v>30</v>
      </c>
      <c r="M60" s="32" t="s">
        <v>136</v>
      </c>
      <c r="N60" s="32" t="s">
        <v>456</v>
      </c>
      <c r="O60" s="31">
        <v>1000</v>
      </c>
      <c r="P60" s="33" t="s">
        <v>58</v>
      </c>
      <c r="Q60" s="33" t="s">
        <v>577</v>
      </c>
      <c r="R60" s="93" t="s">
        <v>584</v>
      </c>
      <c r="S60" s="158">
        <v>4</v>
      </c>
      <c r="T60" s="147">
        <v>25</v>
      </c>
    </row>
    <row r="61" spans="1:20" ht="15.75">
      <c r="A61" s="31">
        <v>56</v>
      </c>
      <c r="B61" s="32" t="s">
        <v>549</v>
      </c>
      <c r="C61" s="32" t="s">
        <v>550</v>
      </c>
      <c r="D61" s="31">
        <v>1000</v>
      </c>
      <c r="E61" s="33" t="s">
        <v>57</v>
      </c>
      <c r="F61" s="33" t="s">
        <v>61</v>
      </c>
      <c r="G61" s="33" t="s">
        <v>551</v>
      </c>
      <c r="H61" s="33" t="s">
        <v>552</v>
      </c>
      <c r="I61" s="33" t="s">
        <v>548</v>
      </c>
      <c r="J61" s="33" t="s">
        <v>62</v>
      </c>
      <c r="K61" s="124">
        <v>10</v>
      </c>
      <c r="L61" s="31">
        <v>32</v>
      </c>
      <c r="M61" s="32" t="s">
        <v>152</v>
      </c>
      <c r="N61" s="32" t="s">
        <v>456</v>
      </c>
      <c r="O61" s="31">
        <v>1000</v>
      </c>
      <c r="P61" s="33" t="s">
        <v>58</v>
      </c>
      <c r="Q61" s="33" t="s">
        <v>577</v>
      </c>
      <c r="R61" s="93" t="s">
        <v>454</v>
      </c>
      <c r="S61" s="99">
        <v>4</v>
      </c>
      <c r="T61" s="147">
        <v>24</v>
      </c>
    </row>
    <row r="62" spans="1:20" ht="15.75">
      <c r="A62" s="31">
        <v>57</v>
      </c>
      <c r="B62" s="32" t="s">
        <v>396</v>
      </c>
      <c r="C62" s="32" t="s">
        <v>490</v>
      </c>
      <c r="D62" s="31">
        <v>1000</v>
      </c>
      <c r="E62" s="33" t="s">
        <v>57</v>
      </c>
      <c r="F62" s="33" t="s">
        <v>61</v>
      </c>
      <c r="G62" s="33" t="s">
        <v>553</v>
      </c>
      <c r="H62" s="33" t="s">
        <v>554</v>
      </c>
      <c r="I62" s="33" t="s">
        <v>555</v>
      </c>
      <c r="J62" s="33" t="s">
        <v>61</v>
      </c>
      <c r="K62" s="124">
        <v>11</v>
      </c>
      <c r="L62" s="31">
        <v>33</v>
      </c>
      <c r="M62" s="32" t="s">
        <v>237</v>
      </c>
      <c r="N62" s="32" t="s">
        <v>490</v>
      </c>
      <c r="O62" s="31">
        <v>1100</v>
      </c>
      <c r="P62" s="33" t="s">
        <v>58</v>
      </c>
      <c r="Q62" s="33" t="s">
        <v>577</v>
      </c>
      <c r="R62" s="93" t="s">
        <v>454</v>
      </c>
      <c r="S62" s="99">
        <v>4</v>
      </c>
      <c r="T62" s="147">
        <v>23</v>
      </c>
    </row>
    <row r="63" spans="1:20" ht="15.75">
      <c r="A63" s="31">
        <v>58</v>
      </c>
      <c r="B63" s="32" t="s">
        <v>556</v>
      </c>
      <c r="C63" s="32" t="s">
        <v>557</v>
      </c>
      <c r="D63" s="31">
        <v>1000</v>
      </c>
      <c r="E63" s="33" t="s">
        <v>57</v>
      </c>
      <c r="F63" s="33" t="s">
        <v>61</v>
      </c>
      <c r="G63" s="33" t="s">
        <v>196</v>
      </c>
      <c r="H63" s="33" t="s">
        <v>552</v>
      </c>
      <c r="I63" s="33" t="s">
        <v>539</v>
      </c>
      <c r="J63" s="33" t="s">
        <v>61</v>
      </c>
      <c r="K63" s="124">
        <v>12</v>
      </c>
      <c r="L63" s="31">
        <v>35</v>
      </c>
      <c r="M63" s="32" t="s">
        <v>157</v>
      </c>
      <c r="N63" s="32" t="s">
        <v>456</v>
      </c>
      <c r="O63" s="31">
        <v>1000</v>
      </c>
      <c r="P63" s="33" t="s">
        <v>58</v>
      </c>
      <c r="Q63" s="33" t="s">
        <v>577</v>
      </c>
      <c r="R63" s="93" t="s">
        <v>467</v>
      </c>
      <c r="S63" s="158">
        <v>4</v>
      </c>
      <c r="T63" s="147">
        <v>22</v>
      </c>
    </row>
    <row r="64" spans="1:20" ht="15.75">
      <c r="A64" s="31">
        <v>59</v>
      </c>
      <c r="B64" s="32" t="s">
        <v>558</v>
      </c>
      <c r="C64" s="32" t="s">
        <v>461</v>
      </c>
      <c r="D64" s="31">
        <v>1000</v>
      </c>
      <c r="E64" s="33" t="s">
        <v>57</v>
      </c>
      <c r="F64" s="33" t="s">
        <v>559</v>
      </c>
      <c r="G64" s="33" t="s">
        <v>521</v>
      </c>
      <c r="H64" s="33" t="s">
        <v>526</v>
      </c>
      <c r="I64" s="33" t="s">
        <v>546</v>
      </c>
      <c r="J64" s="33" t="s">
        <v>63</v>
      </c>
      <c r="K64" s="124">
        <v>13</v>
      </c>
      <c r="L64" s="31">
        <v>38</v>
      </c>
      <c r="M64" s="32" t="s">
        <v>111</v>
      </c>
      <c r="N64" s="32" t="s">
        <v>172</v>
      </c>
      <c r="O64" s="31">
        <v>1250</v>
      </c>
      <c r="P64" s="33" t="s">
        <v>58</v>
      </c>
      <c r="Q64" s="33" t="s">
        <v>573</v>
      </c>
      <c r="R64" s="93" t="s">
        <v>597</v>
      </c>
      <c r="S64" s="158">
        <v>4</v>
      </c>
      <c r="T64" s="147">
        <v>21</v>
      </c>
    </row>
    <row r="65" spans="1:20" ht="15.75">
      <c r="A65" s="31">
        <v>60</v>
      </c>
      <c r="B65" s="32" t="s">
        <v>120</v>
      </c>
      <c r="C65" s="32" t="s">
        <v>115</v>
      </c>
      <c r="D65" s="31">
        <v>1000</v>
      </c>
      <c r="E65" s="33" t="s">
        <v>58</v>
      </c>
      <c r="F65" s="33" t="s">
        <v>559</v>
      </c>
      <c r="G65" s="33" t="s">
        <v>560</v>
      </c>
      <c r="H65" s="33" t="s">
        <v>561</v>
      </c>
      <c r="I65" s="33" t="s">
        <v>562</v>
      </c>
      <c r="J65" s="33" t="s">
        <v>63</v>
      </c>
      <c r="K65" s="124">
        <v>14</v>
      </c>
      <c r="L65" s="31">
        <v>39</v>
      </c>
      <c r="M65" s="32" t="s">
        <v>162</v>
      </c>
      <c r="N65" s="32" t="s">
        <v>513</v>
      </c>
      <c r="O65" s="31">
        <v>1000</v>
      </c>
      <c r="P65" s="33" t="s">
        <v>58</v>
      </c>
      <c r="Q65" s="33" t="s">
        <v>573</v>
      </c>
      <c r="R65" s="93" t="s">
        <v>598</v>
      </c>
      <c r="S65" s="158">
        <v>3</v>
      </c>
      <c r="T65" s="147">
        <v>20</v>
      </c>
    </row>
    <row r="66" spans="1:20" ht="15.75">
      <c r="A66" s="31">
        <v>61</v>
      </c>
      <c r="B66" s="32" t="s">
        <v>397</v>
      </c>
      <c r="C66" s="32" t="s">
        <v>490</v>
      </c>
      <c r="D66" s="31">
        <v>1000</v>
      </c>
      <c r="E66" s="33" t="s">
        <v>57</v>
      </c>
      <c r="F66" s="33" t="s">
        <v>559</v>
      </c>
      <c r="G66" s="33" t="s">
        <v>563</v>
      </c>
      <c r="H66" s="33" t="s">
        <v>564</v>
      </c>
      <c r="I66" s="33" t="s">
        <v>565</v>
      </c>
      <c r="J66" s="33" t="s">
        <v>63</v>
      </c>
      <c r="K66" s="124">
        <v>15</v>
      </c>
      <c r="L66" s="31">
        <v>40</v>
      </c>
      <c r="M66" s="32" t="s">
        <v>248</v>
      </c>
      <c r="N66" s="32" t="s">
        <v>436</v>
      </c>
      <c r="O66" s="31">
        <v>1000</v>
      </c>
      <c r="P66" s="33" t="s">
        <v>58</v>
      </c>
      <c r="Q66" s="33" t="s">
        <v>573</v>
      </c>
      <c r="R66" s="93" t="s">
        <v>478</v>
      </c>
      <c r="S66" s="158">
        <v>4</v>
      </c>
      <c r="T66" s="147">
        <v>19</v>
      </c>
    </row>
    <row r="67" spans="1:20" ht="15.75">
      <c r="A67" s="31">
        <v>62</v>
      </c>
      <c r="B67" s="32" t="s">
        <v>566</v>
      </c>
      <c r="C67" s="32" t="s">
        <v>452</v>
      </c>
      <c r="D67" s="31">
        <v>1000</v>
      </c>
      <c r="E67" s="33" t="s">
        <v>362</v>
      </c>
      <c r="F67" s="33" t="s">
        <v>62</v>
      </c>
      <c r="G67" s="33" t="s">
        <v>567</v>
      </c>
      <c r="H67" s="33" t="s">
        <v>561</v>
      </c>
      <c r="I67" s="33" t="s">
        <v>568</v>
      </c>
      <c r="J67" s="33" t="s">
        <v>569</v>
      </c>
      <c r="K67" s="124">
        <v>16</v>
      </c>
      <c r="L67" s="31">
        <v>42</v>
      </c>
      <c r="M67" s="32" t="s">
        <v>183</v>
      </c>
      <c r="N67" s="32" t="s">
        <v>44</v>
      </c>
      <c r="O67" s="31">
        <v>1000</v>
      </c>
      <c r="P67" s="33" t="s">
        <v>58</v>
      </c>
      <c r="Q67" s="33" t="s">
        <v>573</v>
      </c>
      <c r="R67" s="93" t="s">
        <v>485</v>
      </c>
      <c r="S67" s="158">
        <v>4</v>
      </c>
      <c r="T67" s="147">
        <v>18</v>
      </c>
    </row>
    <row r="68" spans="1:20" ht="15.75">
      <c r="A68" s="102">
        <v>63</v>
      </c>
      <c r="B68" s="157" t="s">
        <v>368</v>
      </c>
      <c r="C68" s="157" t="s">
        <v>436</v>
      </c>
      <c r="D68" s="102">
        <v>1000</v>
      </c>
      <c r="E68" s="74" t="s">
        <v>362</v>
      </c>
      <c r="F68" s="74" t="s">
        <v>570</v>
      </c>
      <c r="G68" s="74" t="s">
        <v>567</v>
      </c>
      <c r="H68" s="74" t="s">
        <v>571</v>
      </c>
      <c r="I68" s="74" t="s">
        <v>572</v>
      </c>
      <c r="J68" s="74" t="s">
        <v>569</v>
      </c>
      <c r="K68" s="124">
        <v>17</v>
      </c>
      <c r="L68" s="31">
        <v>43</v>
      </c>
      <c r="M68" s="32" t="s">
        <v>522</v>
      </c>
      <c r="N68" s="32" t="s">
        <v>44</v>
      </c>
      <c r="O68" s="31">
        <v>1000</v>
      </c>
      <c r="P68" s="33" t="s">
        <v>58</v>
      </c>
      <c r="Q68" s="33" t="s">
        <v>573</v>
      </c>
      <c r="R68" s="93" t="s">
        <v>574</v>
      </c>
      <c r="S68" s="158">
        <v>4</v>
      </c>
      <c r="T68" s="147">
        <v>17</v>
      </c>
    </row>
    <row r="69" spans="1:20" ht="15.75">
      <c r="A69" s="44"/>
      <c r="B69" s="109"/>
      <c r="C69" s="124"/>
      <c r="D69" s="109"/>
      <c r="E69" s="132"/>
      <c r="F69" s="132"/>
      <c r="G69" s="132"/>
      <c r="H69" s="132"/>
      <c r="I69" s="132"/>
      <c r="J69" s="124"/>
      <c r="K69" s="124">
        <v>18</v>
      </c>
      <c r="L69" s="31">
        <v>53</v>
      </c>
      <c r="M69" s="32" t="s">
        <v>409</v>
      </c>
      <c r="N69" s="32" t="s">
        <v>436</v>
      </c>
      <c r="O69" s="31">
        <v>1000</v>
      </c>
      <c r="P69" s="33" t="s">
        <v>58</v>
      </c>
      <c r="Q69" s="33" t="s">
        <v>579</v>
      </c>
      <c r="R69" s="93" t="s">
        <v>585</v>
      </c>
      <c r="S69" s="158">
        <v>2</v>
      </c>
      <c r="T69" s="147">
        <v>16</v>
      </c>
    </row>
    <row r="70" spans="1:29" ht="15.75">
      <c r="A70" s="44"/>
      <c r="B70" s="109"/>
      <c r="C70" s="124"/>
      <c r="D70" s="109"/>
      <c r="E70" s="132"/>
      <c r="F70" s="132"/>
      <c r="G70" s="132"/>
      <c r="H70" s="132"/>
      <c r="I70" s="132"/>
      <c r="J70" s="124"/>
      <c r="K70" s="124">
        <v>19</v>
      </c>
      <c r="L70" s="31">
        <v>60</v>
      </c>
      <c r="M70" s="32" t="s">
        <v>120</v>
      </c>
      <c r="N70" s="32" t="s">
        <v>115</v>
      </c>
      <c r="O70" s="31">
        <v>1000</v>
      </c>
      <c r="P70" s="33" t="s">
        <v>58</v>
      </c>
      <c r="Q70" s="33" t="s">
        <v>587</v>
      </c>
      <c r="R70" s="93" t="s">
        <v>484</v>
      </c>
      <c r="S70" s="158">
        <v>1</v>
      </c>
      <c r="T70" s="147">
        <v>15</v>
      </c>
      <c r="AC70" s="147"/>
    </row>
    <row r="71" spans="1:11" ht="15.75">
      <c r="A71" s="44"/>
      <c r="B71" s="109"/>
      <c r="C71" s="124"/>
      <c r="D71" s="109"/>
      <c r="E71" s="132"/>
      <c r="F71" s="132"/>
      <c r="G71" s="132"/>
      <c r="H71" s="132"/>
      <c r="I71" s="132"/>
      <c r="J71" s="124"/>
      <c r="K71" s="124"/>
    </row>
    <row r="72" spans="1:18" ht="15.75">
      <c r="A72" s="44"/>
      <c r="B72" s="109"/>
      <c r="C72" s="124"/>
      <c r="D72" s="109"/>
      <c r="E72" s="132"/>
      <c r="F72" s="132"/>
      <c r="G72" s="132"/>
      <c r="H72" s="132"/>
      <c r="I72" s="132"/>
      <c r="J72" s="124"/>
      <c r="K72" s="44"/>
      <c r="L72" s="47" t="s">
        <v>149</v>
      </c>
      <c r="M72"/>
      <c r="N72"/>
      <c r="O72"/>
      <c r="P72"/>
      <c r="Q72"/>
      <c r="R72"/>
    </row>
    <row r="73" spans="1:19" ht="15.75">
      <c r="A73" s="44"/>
      <c r="B73" s="109"/>
      <c r="C73" s="124"/>
      <c r="D73" s="109"/>
      <c r="E73" s="132"/>
      <c r="F73" s="132"/>
      <c r="G73" s="132"/>
      <c r="H73" s="132"/>
      <c r="I73" s="132"/>
      <c r="J73" s="124"/>
      <c r="K73" s="44"/>
      <c r="L73"/>
      <c r="M73"/>
      <c r="N73"/>
      <c r="O73"/>
      <c r="P73"/>
      <c r="Q73"/>
      <c r="R73"/>
      <c r="S73" s="289"/>
    </row>
    <row r="74" spans="1:19" ht="15.75">
      <c r="A74" s="44"/>
      <c r="B74" s="109"/>
      <c r="C74" s="124"/>
      <c r="D74" s="109"/>
      <c r="E74" s="132"/>
      <c r="F74" s="132"/>
      <c r="G74" s="132"/>
      <c r="H74" s="132"/>
      <c r="I74" s="132"/>
      <c r="J74" s="124"/>
      <c r="K74" s="44"/>
      <c r="L74" s="48" t="s">
        <v>138</v>
      </c>
      <c r="M74" s="49" t="s">
        <v>51</v>
      </c>
      <c r="N74" s="49" t="s">
        <v>93</v>
      </c>
      <c r="O74" s="48" t="s">
        <v>68</v>
      </c>
      <c r="P74" s="50" t="s">
        <v>133</v>
      </c>
      <c r="Q74" s="50" t="s">
        <v>52</v>
      </c>
      <c r="R74" s="50" t="s">
        <v>53</v>
      </c>
      <c r="S74" s="288" t="s">
        <v>158</v>
      </c>
    </row>
    <row r="75" spans="1:20" ht="15.75">
      <c r="A75" s="44"/>
      <c r="B75" s="109"/>
      <c r="C75" s="124"/>
      <c r="D75" s="109"/>
      <c r="E75" s="132"/>
      <c r="F75" s="132"/>
      <c r="G75" s="132"/>
      <c r="H75" s="132"/>
      <c r="I75" s="132"/>
      <c r="J75" s="124"/>
      <c r="K75" s="44">
        <v>1</v>
      </c>
      <c r="L75" s="31">
        <v>8</v>
      </c>
      <c r="M75" s="32" t="s">
        <v>134</v>
      </c>
      <c r="N75" s="32" t="s">
        <v>456</v>
      </c>
      <c r="O75" s="31">
        <v>1000</v>
      </c>
      <c r="P75" s="33" t="s">
        <v>56</v>
      </c>
      <c r="Q75" s="33" t="s">
        <v>588</v>
      </c>
      <c r="R75" s="93" t="s">
        <v>441</v>
      </c>
      <c r="S75" s="158">
        <v>6</v>
      </c>
      <c r="T75" s="147">
        <v>40</v>
      </c>
    </row>
    <row r="76" spans="1:20" ht="15.75">
      <c r="A76" s="44"/>
      <c r="B76" s="109"/>
      <c r="C76" s="124"/>
      <c r="D76" s="109"/>
      <c r="E76" s="132"/>
      <c r="F76" s="132"/>
      <c r="G76" s="132"/>
      <c r="H76" s="132"/>
      <c r="I76" s="132"/>
      <c r="J76" s="124"/>
      <c r="K76" s="44">
        <v>2</v>
      </c>
      <c r="L76" s="31">
        <v>9</v>
      </c>
      <c r="M76" s="32" t="s">
        <v>102</v>
      </c>
      <c r="N76" s="32" t="s">
        <v>115</v>
      </c>
      <c r="O76" s="31">
        <v>1353</v>
      </c>
      <c r="P76" s="33" t="s">
        <v>56</v>
      </c>
      <c r="Q76" s="33" t="s">
        <v>590</v>
      </c>
      <c r="R76" s="93" t="s">
        <v>589</v>
      </c>
      <c r="S76" s="158">
        <v>6</v>
      </c>
      <c r="T76" s="147">
        <v>35</v>
      </c>
    </row>
    <row r="77" spans="1:20" ht="15.75">
      <c r="A77" s="44"/>
      <c r="B77" s="109"/>
      <c r="C77" s="124"/>
      <c r="D77" s="109"/>
      <c r="E77" s="132"/>
      <c r="F77" s="132"/>
      <c r="G77" s="132"/>
      <c r="H77" s="132"/>
      <c r="I77" s="132"/>
      <c r="J77" s="124"/>
      <c r="K77" s="44">
        <v>3</v>
      </c>
      <c r="L77" s="31">
        <v>11</v>
      </c>
      <c r="M77" s="32" t="s">
        <v>45</v>
      </c>
      <c r="N77" s="32" t="s">
        <v>456</v>
      </c>
      <c r="O77" s="31">
        <v>1000</v>
      </c>
      <c r="P77" s="33" t="s">
        <v>56</v>
      </c>
      <c r="Q77" s="33" t="s">
        <v>590</v>
      </c>
      <c r="R77" s="93" t="s">
        <v>600</v>
      </c>
      <c r="S77" s="158">
        <v>6</v>
      </c>
      <c r="T77" s="147">
        <v>32</v>
      </c>
    </row>
    <row r="78" spans="1:20" ht="15.75">
      <c r="A78" s="44"/>
      <c r="B78" s="109"/>
      <c r="C78" s="124"/>
      <c r="D78" s="109"/>
      <c r="E78" s="132"/>
      <c r="F78" s="132"/>
      <c r="G78" s="132"/>
      <c r="H78" s="132"/>
      <c r="I78" s="132"/>
      <c r="J78" s="124"/>
      <c r="K78" s="44">
        <v>4</v>
      </c>
      <c r="L78" s="31">
        <v>13</v>
      </c>
      <c r="M78" s="32" t="s">
        <v>37</v>
      </c>
      <c r="N78" s="32" t="s">
        <v>447</v>
      </c>
      <c r="O78" s="31">
        <v>1250</v>
      </c>
      <c r="P78" s="33" t="s">
        <v>56</v>
      </c>
      <c r="Q78" s="33" t="s">
        <v>590</v>
      </c>
      <c r="R78" s="93" t="s">
        <v>595</v>
      </c>
      <c r="S78" s="158">
        <v>5</v>
      </c>
      <c r="T78" s="147">
        <v>30</v>
      </c>
    </row>
    <row r="79" spans="1:20" ht="15.75">
      <c r="A79" s="44"/>
      <c r="B79" s="109"/>
      <c r="C79" s="124"/>
      <c r="D79" s="109"/>
      <c r="E79" s="132"/>
      <c r="F79" s="132"/>
      <c r="G79" s="132"/>
      <c r="H79" s="132"/>
      <c r="I79" s="132"/>
      <c r="J79" s="124"/>
      <c r="K79" s="44">
        <v>5</v>
      </c>
      <c r="L79" s="31">
        <v>17</v>
      </c>
      <c r="M79" s="32" t="s">
        <v>477</v>
      </c>
      <c r="N79" s="32" t="s">
        <v>172</v>
      </c>
      <c r="O79" s="31">
        <v>1000</v>
      </c>
      <c r="P79" s="33" t="s">
        <v>56</v>
      </c>
      <c r="Q79" s="33" t="s">
        <v>593</v>
      </c>
      <c r="R79" s="93" t="s">
        <v>601</v>
      </c>
      <c r="S79" s="158">
        <v>5</v>
      </c>
      <c r="T79" s="147">
        <v>29</v>
      </c>
    </row>
    <row r="80" spans="1:20" ht="15.75">
      <c r="A80" s="44"/>
      <c r="B80" s="109"/>
      <c r="C80" s="124"/>
      <c r="D80" s="109"/>
      <c r="E80" s="132"/>
      <c r="F80" s="132"/>
      <c r="G80" s="132"/>
      <c r="H80" s="132"/>
      <c r="I80" s="132"/>
      <c r="J80" s="124"/>
      <c r="K80" s="44">
        <v>6</v>
      </c>
      <c r="L80" s="31">
        <v>18</v>
      </c>
      <c r="M80" s="32" t="s">
        <v>414</v>
      </c>
      <c r="N80" s="32" t="s">
        <v>447</v>
      </c>
      <c r="O80" s="31">
        <v>1000</v>
      </c>
      <c r="P80" s="33" t="s">
        <v>56</v>
      </c>
      <c r="Q80" s="33" t="s">
        <v>593</v>
      </c>
      <c r="R80" s="93" t="s">
        <v>434</v>
      </c>
      <c r="S80" s="158">
        <v>5</v>
      </c>
      <c r="T80" s="147">
        <v>28</v>
      </c>
    </row>
    <row r="81" spans="1:20" ht="15.75">
      <c r="A81" s="44"/>
      <c r="B81" s="109"/>
      <c r="C81" s="124"/>
      <c r="D81" s="109"/>
      <c r="E81" s="132"/>
      <c r="F81" s="132"/>
      <c r="G81" s="132"/>
      <c r="H81" s="132"/>
      <c r="I81" s="132"/>
      <c r="J81" s="124"/>
      <c r="K81" s="44">
        <v>7</v>
      </c>
      <c r="L81" s="31">
        <v>19</v>
      </c>
      <c r="M81" s="32" t="s">
        <v>109</v>
      </c>
      <c r="N81" s="32" t="s">
        <v>452</v>
      </c>
      <c r="O81" s="31">
        <v>1100</v>
      </c>
      <c r="P81" s="33" t="s">
        <v>56</v>
      </c>
      <c r="Q81" s="33" t="s">
        <v>593</v>
      </c>
      <c r="R81" s="93" t="s">
        <v>450</v>
      </c>
      <c r="S81" s="99">
        <v>5</v>
      </c>
      <c r="T81" s="147">
        <v>27</v>
      </c>
    </row>
    <row r="82" spans="1:20" ht="15.75">
      <c r="A82" s="44"/>
      <c r="B82" s="109"/>
      <c r="C82" s="124"/>
      <c r="D82" s="109"/>
      <c r="E82" s="132"/>
      <c r="F82" s="132"/>
      <c r="G82" s="132"/>
      <c r="H82" s="132"/>
      <c r="I82" s="132"/>
      <c r="J82" s="124"/>
      <c r="K82" s="44">
        <v>8</v>
      </c>
      <c r="L82" s="31">
        <v>20</v>
      </c>
      <c r="M82" s="32" t="s">
        <v>104</v>
      </c>
      <c r="N82" s="32" t="s">
        <v>456</v>
      </c>
      <c r="O82" s="31">
        <v>1000</v>
      </c>
      <c r="P82" s="33" t="s">
        <v>56</v>
      </c>
      <c r="Q82" s="33" t="s">
        <v>582</v>
      </c>
      <c r="R82" s="93" t="s">
        <v>601</v>
      </c>
      <c r="S82" s="158">
        <v>5</v>
      </c>
      <c r="T82" s="147">
        <v>26</v>
      </c>
    </row>
    <row r="83" spans="1:20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44">
        <v>9</v>
      </c>
      <c r="L83" s="31">
        <v>23</v>
      </c>
      <c r="M83" s="32" t="s">
        <v>255</v>
      </c>
      <c r="N83" s="32" t="s">
        <v>490</v>
      </c>
      <c r="O83" s="31">
        <v>1100</v>
      </c>
      <c r="P83" s="33" t="s">
        <v>56</v>
      </c>
      <c r="Q83" s="33" t="s">
        <v>582</v>
      </c>
      <c r="R83" s="93" t="s">
        <v>596</v>
      </c>
      <c r="S83" s="158">
        <v>5</v>
      </c>
      <c r="T83" s="147">
        <v>25</v>
      </c>
    </row>
    <row r="84" spans="1:20" ht="15.75">
      <c r="A84" s="124"/>
      <c r="B84" s="124"/>
      <c r="C84" s="109"/>
      <c r="D84" s="132"/>
      <c r="E84" s="132"/>
      <c r="F84" s="132"/>
      <c r="G84" s="132"/>
      <c r="K84" s="44">
        <v>10</v>
      </c>
      <c r="L84" s="31">
        <v>24</v>
      </c>
      <c r="M84" s="32" t="s">
        <v>92</v>
      </c>
      <c r="N84" s="32" t="s">
        <v>172</v>
      </c>
      <c r="O84" s="31">
        <v>1000</v>
      </c>
      <c r="P84" s="33" t="s">
        <v>56</v>
      </c>
      <c r="Q84" s="33" t="s">
        <v>582</v>
      </c>
      <c r="R84" s="93" t="s">
        <v>596</v>
      </c>
      <c r="S84" s="158">
        <v>5</v>
      </c>
      <c r="T84" s="147">
        <v>24</v>
      </c>
    </row>
    <row r="85" spans="1:20" ht="15.75">
      <c r="A85" s="124"/>
      <c r="B85" s="124"/>
      <c r="C85" s="109"/>
      <c r="D85" s="132"/>
      <c r="E85" s="132"/>
      <c r="F85" s="132"/>
      <c r="G85" s="132"/>
      <c r="K85" s="44">
        <v>11</v>
      </c>
      <c r="L85" s="31">
        <v>45</v>
      </c>
      <c r="M85" s="32" t="s">
        <v>418</v>
      </c>
      <c r="N85" s="32" t="s">
        <v>490</v>
      </c>
      <c r="O85" s="31">
        <v>1000</v>
      </c>
      <c r="P85" s="33" t="s">
        <v>56</v>
      </c>
      <c r="Q85" s="33" t="s">
        <v>573</v>
      </c>
      <c r="R85" s="93" t="s">
        <v>599</v>
      </c>
      <c r="S85" s="158">
        <v>4</v>
      </c>
      <c r="T85" s="147">
        <v>23</v>
      </c>
    </row>
    <row r="86" spans="1:20" ht="15.75">
      <c r="A86" s="124"/>
      <c r="B86" s="124"/>
      <c r="C86" s="109"/>
      <c r="D86" s="132"/>
      <c r="E86" s="132"/>
      <c r="F86" s="132"/>
      <c r="G86" s="132"/>
      <c r="K86" s="290">
        <v>12</v>
      </c>
      <c r="L86" s="31">
        <v>46</v>
      </c>
      <c r="M86" s="32" t="s">
        <v>135</v>
      </c>
      <c r="N86" s="32" t="s">
        <v>456</v>
      </c>
      <c r="O86" s="31">
        <v>1000</v>
      </c>
      <c r="P86" s="33" t="s">
        <v>56</v>
      </c>
      <c r="Q86" s="33" t="s">
        <v>578</v>
      </c>
      <c r="R86" s="93" t="s">
        <v>445</v>
      </c>
      <c r="S86" s="158">
        <v>3</v>
      </c>
      <c r="T86" s="147">
        <v>22</v>
      </c>
    </row>
    <row r="87" spans="1:20" ht="15.75">
      <c r="A87" s="124"/>
      <c r="B87" s="124"/>
      <c r="C87" s="109"/>
      <c r="D87" s="132"/>
      <c r="E87" s="132"/>
      <c r="F87" s="132"/>
      <c r="G87" s="132"/>
      <c r="K87" s="290">
        <v>13</v>
      </c>
      <c r="L87" s="31">
        <v>54</v>
      </c>
      <c r="M87" s="32" t="s">
        <v>410</v>
      </c>
      <c r="N87" s="32" t="s">
        <v>529</v>
      </c>
      <c r="O87" s="31">
        <v>1000</v>
      </c>
      <c r="P87" s="33" t="s">
        <v>56</v>
      </c>
      <c r="Q87" s="33" t="s">
        <v>579</v>
      </c>
      <c r="R87" s="93" t="s">
        <v>464</v>
      </c>
      <c r="S87" s="158">
        <v>2</v>
      </c>
      <c r="T87" s="147">
        <v>21</v>
      </c>
    </row>
    <row r="88" spans="1:7" ht="15.75">
      <c r="A88" s="124"/>
      <c r="B88" s="124"/>
      <c r="C88" s="109"/>
      <c r="D88" s="132"/>
      <c r="E88" s="132"/>
      <c r="F88" s="132"/>
      <c r="G88" s="132"/>
    </row>
    <row r="89" spans="1:19" ht="15.75">
      <c r="A89" s="124"/>
      <c r="B89" s="124"/>
      <c r="C89" s="109"/>
      <c r="D89" s="132"/>
      <c r="E89" s="132"/>
      <c r="F89" s="132"/>
      <c r="G89" s="132"/>
      <c r="L89" s="47" t="s">
        <v>150</v>
      </c>
      <c r="M89"/>
      <c r="N89"/>
      <c r="O89"/>
      <c r="P89"/>
      <c r="Q89"/>
      <c r="R89"/>
      <c r="S89" s="154"/>
    </row>
    <row r="90" spans="1:18" ht="15.75">
      <c r="A90" s="124"/>
      <c r="B90" s="124"/>
      <c r="C90" s="109"/>
      <c r="D90" s="132"/>
      <c r="E90" s="132"/>
      <c r="F90" s="132"/>
      <c r="G90" s="132"/>
      <c r="L90"/>
      <c r="M90"/>
      <c r="N90"/>
      <c r="O90"/>
      <c r="P90"/>
      <c r="Q90"/>
      <c r="R90"/>
    </row>
    <row r="91" spans="1:19" ht="15.75">
      <c r="A91" s="124"/>
      <c r="B91" s="124"/>
      <c r="C91" s="109"/>
      <c r="D91" s="132"/>
      <c r="E91" s="132"/>
      <c r="F91" s="132"/>
      <c r="G91" s="132"/>
      <c r="L91" s="48" t="s">
        <v>138</v>
      </c>
      <c r="M91" s="49" t="s">
        <v>51</v>
      </c>
      <c r="N91" s="49" t="s">
        <v>93</v>
      </c>
      <c r="O91" s="48" t="s">
        <v>68</v>
      </c>
      <c r="P91" s="50" t="s">
        <v>133</v>
      </c>
      <c r="Q91" s="50" t="s">
        <v>52</v>
      </c>
      <c r="R91" s="50" t="s">
        <v>53</v>
      </c>
      <c r="S91" s="167" t="s">
        <v>158</v>
      </c>
    </row>
    <row r="92" spans="1:20" ht="15.75">
      <c r="A92" s="124"/>
      <c r="B92" s="124"/>
      <c r="C92" s="109"/>
      <c r="D92" s="132"/>
      <c r="E92" s="132"/>
      <c r="F92" s="132"/>
      <c r="G92" s="132"/>
      <c r="K92" s="290">
        <v>1</v>
      </c>
      <c r="L92" s="31">
        <v>3</v>
      </c>
      <c r="M92" s="32" t="s">
        <v>32</v>
      </c>
      <c r="N92" s="32" t="s">
        <v>172</v>
      </c>
      <c r="O92" s="31">
        <v>1780</v>
      </c>
      <c r="P92" s="33" t="s">
        <v>54</v>
      </c>
      <c r="Q92" s="33" t="s">
        <v>580</v>
      </c>
      <c r="R92" s="93" t="s">
        <v>602</v>
      </c>
      <c r="S92" s="158">
        <v>5</v>
      </c>
      <c r="T92" s="147">
        <v>40</v>
      </c>
    </row>
    <row r="93" spans="1:20" ht="15.75">
      <c r="A93" s="124"/>
      <c r="B93" s="124"/>
      <c r="C93" s="109"/>
      <c r="D93" s="132"/>
      <c r="E93" s="132"/>
      <c r="F93" s="132"/>
      <c r="G93" s="132"/>
      <c r="K93" s="290">
        <v>2</v>
      </c>
      <c r="L93" s="31">
        <v>4</v>
      </c>
      <c r="M93" s="32" t="s">
        <v>33</v>
      </c>
      <c r="N93" s="32" t="s">
        <v>172</v>
      </c>
      <c r="O93" s="31">
        <v>1790</v>
      </c>
      <c r="P93" s="33" t="s">
        <v>54</v>
      </c>
      <c r="Q93" s="33" t="s">
        <v>588</v>
      </c>
      <c r="R93" s="93" t="s">
        <v>603</v>
      </c>
      <c r="S93" s="158">
        <v>5</v>
      </c>
      <c r="T93" s="147">
        <v>35</v>
      </c>
    </row>
    <row r="94" spans="1:20" ht="15.75">
      <c r="A94" s="124"/>
      <c r="B94" s="124"/>
      <c r="C94" s="109"/>
      <c r="D94" s="132"/>
      <c r="E94" s="132"/>
      <c r="F94" s="132"/>
      <c r="G94" s="132"/>
      <c r="K94" s="290">
        <v>3</v>
      </c>
      <c r="L94" s="31">
        <v>5</v>
      </c>
      <c r="M94" s="32" t="s">
        <v>49</v>
      </c>
      <c r="N94" s="32" t="s">
        <v>447</v>
      </c>
      <c r="O94" s="31">
        <v>1314</v>
      </c>
      <c r="P94" s="33" t="s">
        <v>54</v>
      </c>
      <c r="Q94" s="33" t="s">
        <v>588</v>
      </c>
      <c r="R94" s="93" t="s">
        <v>581</v>
      </c>
      <c r="S94" s="158">
        <v>5</v>
      </c>
      <c r="T94" s="147">
        <v>32</v>
      </c>
    </row>
    <row r="95" spans="11:20" ht="15.75">
      <c r="K95" s="290">
        <v>4</v>
      </c>
      <c r="L95" s="31">
        <v>7</v>
      </c>
      <c r="M95" s="32" t="s">
        <v>170</v>
      </c>
      <c r="N95" s="32" t="s">
        <v>452</v>
      </c>
      <c r="O95" s="31">
        <v>1250</v>
      </c>
      <c r="P95" s="33" t="s">
        <v>54</v>
      </c>
      <c r="Q95" s="33" t="s">
        <v>588</v>
      </c>
      <c r="R95" s="93" t="s">
        <v>591</v>
      </c>
      <c r="S95" s="158">
        <v>5</v>
      </c>
      <c r="T95" s="147">
        <v>30</v>
      </c>
    </row>
    <row r="96" spans="1:20" ht="15.75">
      <c r="A96" s="149"/>
      <c r="K96" s="290">
        <v>5</v>
      </c>
      <c r="L96" s="31">
        <v>12</v>
      </c>
      <c r="M96" s="32" t="s">
        <v>106</v>
      </c>
      <c r="N96" s="32" t="s">
        <v>447</v>
      </c>
      <c r="O96" s="31">
        <v>1389</v>
      </c>
      <c r="P96" s="33" t="s">
        <v>54</v>
      </c>
      <c r="Q96" s="33" t="s">
        <v>590</v>
      </c>
      <c r="R96" s="93" t="s">
        <v>604</v>
      </c>
      <c r="S96" s="158">
        <v>6</v>
      </c>
      <c r="T96" s="147">
        <v>29</v>
      </c>
    </row>
    <row r="97" spans="1:20" ht="15.75">
      <c r="A97" s="149"/>
      <c r="K97" s="290">
        <v>6</v>
      </c>
      <c r="L97" s="102">
        <v>15</v>
      </c>
      <c r="M97" s="157" t="s">
        <v>48</v>
      </c>
      <c r="N97" s="157" t="s">
        <v>456</v>
      </c>
      <c r="O97" s="102">
        <v>1000</v>
      </c>
      <c r="P97" s="74" t="s">
        <v>54</v>
      </c>
      <c r="Q97" s="74" t="s">
        <v>590</v>
      </c>
      <c r="R97" s="196" t="s">
        <v>459</v>
      </c>
      <c r="S97" s="158">
        <v>6</v>
      </c>
      <c r="T97" s="147">
        <v>28</v>
      </c>
    </row>
    <row r="99" spans="1:19" ht="18.75">
      <c r="A99" s="150"/>
      <c r="L99" s="109"/>
      <c r="M99" s="152"/>
      <c r="N99" s="152"/>
      <c r="O99" s="153"/>
      <c r="P99" s="153"/>
      <c r="Q99" s="154"/>
      <c r="R99" s="154"/>
      <c r="S99" s="154"/>
    </row>
    <row r="100" spans="12:18" ht="15.75">
      <c r="L100" s="109"/>
      <c r="M100" s="124"/>
      <c r="N100" s="124"/>
      <c r="O100" s="109"/>
      <c r="P100" s="109"/>
      <c r="Q100" s="132"/>
      <c r="R100" s="132"/>
    </row>
    <row r="101" spans="1:18" ht="15.75">
      <c r="A101" s="151"/>
      <c r="L101" s="109"/>
      <c r="M101" s="124"/>
      <c r="N101" s="124"/>
      <c r="O101" s="109"/>
      <c r="P101" s="109"/>
      <c r="Q101" s="132"/>
      <c r="R101" s="132"/>
    </row>
    <row r="102" spans="12:18" ht="15.75">
      <c r="L102" s="109"/>
      <c r="P102" s="146"/>
      <c r="R102" s="146"/>
    </row>
    <row r="103" spans="1:18" ht="15.75">
      <c r="A103" s="152"/>
      <c r="B103" s="152"/>
      <c r="C103" s="153"/>
      <c r="D103" s="154"/>
      <c r="E103" s="154"/>
      <c r="F103" s="154"/>
      <c r="G103" s="154"/>
      <c r="I103" s="124"/>
      <c r="J103" s="124"/>
      <c r="K103" s="124"/>
      <c r="L103" s="109"/>
      <c r="M103" s="151"/>
      <c r="P103" s="146"/>
      <c r="R103" s="146"/>
    </row>
    <row r="104" spans="1:18" ht="15.75">
      <c r="A104" s="124"/>
      <c r="B104" s="124"/>
      <c r="C104" s="109"/>
      <c r="D104" s="132"/>
      <c r="E104" s="132"/>
      <c r="F104" s="132"/>
      <c r="G104" s="132"/>
      <c r="I104" s="124"/>
      <c r="J104" s="124"/>
      <c r="K104" s="124"/>
      <c r="L104" s="109"/>
      <c r="P104" s="146"/>
      <c r="R104" s="146"/>
    </row>
    <row r="105" spans="1:19" ht="15.75">
      <c r="A105" s="124"/>
      <c r="B105" s="124"/>
      <c r="C105" s="109"/>
      <c r="D105" s="132"/>
      <c r="E105" s="132"/>
      <c r="F105" s="132"/>
      <c r="G105" s="132"/>
      <c r="I105" s="124"/>
      <c r="J105" s="124"/>
      <c r="K105" s="124"/>
      <c r="L105" s="109"/>
      <c r="M105" s="152"/>
      <c r="N105" s="152"/>
      <c r="O105" s="153"/>
      <c r="P105" s="153"/>
      <c r="Q105" s="154"/>
      <c r="R105" s="154"/>
      <c r="S105" s="154"/>
    </row>
    <row r="106" spans="1:18" ht="15.75">
      <c r="A106" s="124"/>
      <c r="B106" s="124"/>
      <c r="C106" s="109"/>
      <c r="D106" s="132"/>
      <c r="E106" s="132"/>
      <c r="F106" s="132"/>
      <c r="G106" s="132"/>
      <c r="I106" s="124"/>
      <c r="J106" s="124"/>
      <c r="K106" s="124"/>
      <c r="L106" s="109"/>
      <c r="M106" s="124"/>
      <c r="N106" s="124"/>
      <c r="O106" s="109"/>
      <c r="P106" s="109"/>
      <c r="Q106" s="132"/>
      <c r="R106" s="132"/>
    </row>
    <row r="107" spans="1:11" ht="15.75">
      <c r="A107" s="124"/>
      <c r="B107" s="124"/>
      <c r="C107" s="109"/>
      <c r="D107" s="132"/>
      <c r="E107" s="132"/>
      <c r="F107" s="132"/>
      <c r="G107" s="132"/>
      <c r="I107" s="124"/>
      <c r="J107" s="124"/>
      <c r="K107" s="124"/>
    </row>
    <row r="108" spans="1:11" ht="15.75">
      <c r="A108" s="124"/>
      <c r="B108" s="124"/>
      <c r="C108" s="109"/>
      <c r="D108" s="132"/>
      <c r="E108" s="132"/>
      <c r="F108" s="132"/>
      <c r="G108" s="132"/>
      <c r="I108" s="124"/>
      <c r="J108" s="124"/>
      <c r="K108" s="124"/>
    </row>
    <row r="109" spans="1:11" ht="15.75">
      <c r="A109" s="124"/>
      <c r="B109" s="124"/>
      <c r="C109" s="109"/>
      <c r="D109" s="132"/>
      <c r="E109" s="132"/>
      <c r="F109" s="132"/>
      <c r="G109" s="132"/>
      <c r="I109" s="124"/>
      <c r="J109" s="124"/>
      <c r="K109" s="124"/>
    </row>
    <row r="110" spans="1:11" ht="15.75">
      <c r="A110" s="124"/>
      <c r="B110" s="124"/>
      <c r="C110" s="109"/>
      <c r="D110" s="132"/>
      <c r="E110" s="132"/>
      <c r="F110" s="132"/>
      <c r="G110" s="132"/>
      <c r="I110" s="124"/>
      <c r="J110" s="124"/>
      <c r="K110" s="124"/>
    </row>
    <row r="111" spans="1:11" ht="15.75">
      <c r="A111" s="124"/>
      <c r="B111" s="124"/>
      <c r="C111" s="109"/>
      <c r="D111" s="132"/>
      <c r="E111" s="132"/>
      <c r="F111" s="132"/>
      <c r="G111" s="132"/>
      <c r="I111" s="124"/>
      <c r="J111" s="124"/>
      <c r="K111" s="124"/>
    </row>
    <row r="112" spans="1:15" ht="15.75">
      <c r="A112" s="124"/>
      <c r="B112" s="124"/>
      <c r="C112" s="109"/>
      <c r="D112" s="132"/>
      <c r="E112" s="132"/>
      <c r="F112" s="132"/>
      <c r="G112" s="132"/>
      <c r="I112" s="124"/>
      <c r="J112" s="124"/>
      <c r="K112" s="124"/>
      <c r="L112" s="109"/>
      <c r="M112" s="109"/>
      <c r="O112" s="124"/>
    </row>
    <row r="113" spans="1:15" ht="15.75">
      <c r="A113" s="124"/>
      <c r="B113" s="124"/>
      <c r="C113" s="109"/>
      <c r="D113" s="132"/>
      <c r="E113" s="132"/>
      <c r="F113" s="132"/>
      <c r="G113" s="132"/>
      <c r="I113" s="124"/>
      <c r="J113" s="124"/>
      <c r="K113" s="124"/>
      <c r="L113" s="109"/>
      <c r="M113" s="109"/>
      <c r="O113" s="124"/>
    </row>
    <row r="114" spans="1:15" ht="15.75">
      <c r="A114" s="124"/>
      <c r="B114" s="124"/>
      <c r="C114" s="109"/>
      <c r="D114" s="132"/>
      <c r="E114" s="132"/>
      <c r="F114" s="132"/>
      <c r="G114" s="132"/>
      <c r="I114" s="124"/>
      <c r="J114" s="124"/>
      <c r="K114" s="124"/>
      <c r="L114" s="109"/>
      <c r="M114" s="109"/>
      <c r="O114" s="124"/>
    </row>
    <row r="115" spans="1:15" ht="15.75">
      <c r="A115" s="124"/>
      <c r="B115" s="124"/>
      <c r="C115" s="109"/>
      <c r="D115" s="132"/>
      <c r="E115" s="132"/>
      <c r="F115" s="132"/>
      <c r="G115" s="132"/>
      <c r="I115" s="124"/>
      <c r="J115" s="124"/>
      <c r="K115" s="124"/>
      <c r="L115" s="109"/>
      <c r="M115" s="109"/>
      <c r="O115" s="124"/>
    </row>
    <row r="116" spans="1:7" ht="15.75">
      <c r="A116" s="124"/>
      <c r="B116" s="124"/>
      <c r="C116" s="109"/>
      <c r="D116" s="132"/>
      <c r="E116" s="132"/>
      <c r="F116" s="132"/>
      <c r="G116" s="132"/>
    </row>
    <row r="117" spans="1:7" ht="15.75">
      <c r="A117" s="124"/>
      <c r="B117" s="124"/>
      <c r="C117" s="109"/>
      <c r="D117" s="132"/>
      <c r="E117" s="132"/>
      <c r="F117" s="132"/>
      <c r="G117" s="132"/>
    </row>
    <row r="118" spans="1:7" ht="15.75">
      <c r="A118" s="124"/>
      <c r="B118" s="124"/>
      <c r="C118" s="109"/>
      <c r="D118" s="132"/>
      <c r="E118" s="132"/>
      <c r="F118" s="132"/>
      <c r="G118" s="132"/>
    </row>
    <row r="119" spans="1:7" ht="15.75">
      <c r="A119" s="124"/>
      <c r="B119" s="124"/>
      <c r="C119" s="109"/>
      <c r="D119" s="132"/>
      <c r="E119" s="132"/>
      <c r="F119" s="132"/>
      <c r="G119" s="132"/>
    </row>
    <row r="120" spans="1:7" ht="15.75">
      <c r="A120" s="124"/>
      <c r="B120" s="124"/>
      <c r="C120" s="109"/>
      <c r="D120" s="132"/>
      <c r="E120" s="132"/>
      <c r="F120" s="132"/>
      <c r="G120" s="132"/>
    </row>
    <row r="121" spans="1:7" ht="15.75">
      <c r="A121" s="124"/>
      <c r="B121" s="124"/>
      <c r="C121" s="109"/>
      <c r="D121" s="132"/>
      <c r="E121" s="132"/>
      <c r="F121" s="132"/>
      <c r="G121" s="132"/>
    </row>
    <row r="122" spans="1:7" ht="15.75">
      <c r="A122" s="124"/>
      <c r="B122" s="124"/>
      <c r="C122" s="109"/>
      <c r="D122" s="132"/>
      <c r="E122" s="132"/>
      <c r="F122" s="132"/>
      <c r="G122" s="132"/>
    </row>
    <row r="123" spans="1:7" ht="15.75">
      <c r="A123" s="124"/>
      <c r="B123" s="124"/>
      <c r="C123" s="109"/>
      <c r="D123" s="132"/>
      <c r="E123" s="132"/>
      <c r="F123" s="132"/>
      <c r="G123" s="132"/>
    </row>
    <row r="124" spans="1:7" ht="15.75">
      <c r="A124" s="124"/>
      <c r="B124" s="124"/>
      <c r="C124" s="109"/>
      <c r="D124" s="132"/>
      <c r="E124" s="132"/>
      <c r="F124" s="132"/>
      <c r="G124" s="132"/>
    </row>
    <row r="125" spans="1:7" ht="15.75">
      <c r="A125" s="124"/>
      <c r="B125" s="124"/>
      <c r="C125" s="109"/>
      <c r="D125" s="132"/>
      <c r="E125" s="132"/>
      <c r="F125" s="132"/>
      <c r="G125" s="132"/>
    </row>
    <row r="126" spans="1:7" ht="15.75">
      <c r="A126" s="124"/>
      <c r="B126" s="124"/>
      <c r="C126" s="109"/>
      <c r="D126" s="132"/>
      <c r="E126" s="132"/>
      <c r="F126" s="132"/>
      <c r="G126" s="132"/>
    </row>
    <row r="127" spans="1:7" ht="15.75">
      <c r="A127" s="124"/>
      <c r="B127" s="124"/>
      <c r="C127" s="109"/>
      <c r="D127" s="132"/>
      <c r="E127" s="132"/>
      <c r="F127" s="132"/>
      <c r="G127" s="132"/>
    </row>
    <row r="128" spans="1:7" ht="15.75">
      <c r="A128" s="124"/>
      <c r="B128" s="124"/>
      <c r="C128" s="109"/>
      <c r="D128" s="132"/>
      <c r="E128" s="132"/>
      <c r="F128" s="132"/>
      <c r="G128" s="132"/>
    </row>
    <row r="129" spans="1:7" ht="15.75">
      <c r="A129" s="124"/>
      <c r="B129" s="124"/>
      <c r="C129" s="109"/>
      <c r="D129" s="132"/>
      <c r="E129" s="132"/>
      <c r="F129" s="132"/>
      <c r="G129" s="132"/>
    </row>
    <row r="130" spans="1:7" ht="15.75">
      <c r="A130" s="124"/>
      <c r="B130" s="124"/>
      <c r="C130" s="109"/>
      <c r="D130" s="132"/>
      <c r="E130" s="132"/>
      <c r="F130" s="132"/>
      <c r="G130" s="132"/>
    </row>
    <row r="131" spans="1:7" ht="15.75">
      <c r="A131" s="124"/>
      <c r="B131" s="124"/>
      <c r="C131" s="109"/>
      <c r="D131" s="132"/>
      <c r="E131" s="132"/>
      <c r="F131" s="132"/>
      <c r="G131" s="132"/>
    </row>
    <row r="132" spans="1:7" ht="15.75">
      <c r="A132" s="124"/>
      <c r="B132" s="124"/>
      <c r="C132" s="109"/>
      <c r="D132" s="132"/>
      <c r="E132" s="132"/>
      <c r="F132" s="132"/>
      <c r="G132" s="132"/>
    </row>
    <row r="133" spans="1:7" ht="15.75">
      <c r="A133" s="124"/>
      <c r="B133" s="124"/>
      <c r="C133" s="109"/>
      <c r="D133" s="132"/>
      <c r="E133" s="132"/>
      <c r="F133" s="132"/>
      <c r="G133" s="132"/>
    </row>
    <row r="134" spans="1:7" ht="15.75">
      <c r="A134" s="124"/>
      <c r="B134" s="124"/>
      <c r="C134" s="109"/>
      <c r="D134" s="132"/>
      <c r="E134" s="132"/>
      <c r="F134" s="132"/>
      <c r="G134" s="132"/>
    </row>
    <row r="135" spans="1:7" ht="15.75">
      <c r="A135" s="124"/>
      <c r="B135" s="124"/>
      <c r="C135" s="109"/>
      <c r="D135" s="132"/>
      <c r="E135" s="132"/>
      <c r="F135" s="132"/>
      <c r="G135" s="132"/>
    </row>
    <row r="136" spans="1:7" ht="15.75">
      <c r="A136" s="124"/>
      <c r="B136" s="124"/>
      <c r="C136" s="109"/>
      <c r="D136" s="132"/>
      <c r="E136" s="132"/>
      <c r="F136" s="132"/>
      <c r="G136" s="132"/>
    </row>
    <row r="137" spans="1:7" ht="15.75">
      <c r="A137" s="124"/>
      <c r="B137" s="124"/>
      <c r="C137" s="109"/>
      <c r="D137" s="132"/>
      <c r="E137" s="132"/>
      <c r="F137" s="132"/>
      <c r="G137" s="132"/>
    </row>
    <row r="138" spans="1:7" ht="15.75">
      <c r="A138" s="124"/>
      <c r="B138" s="124"/>
      <c r="C138" s="109"/>
      <c r="D138" s="132"/>
      <c r="E138" s="132"/>
      <c r="F138" s="132"/>
      <c r="G138" s="132"/>
    </row>
    <row r="139" spans="1:7" ht="15.75">
      <c r="A139" s="124"/>
      <c r="B139" s="124"/>
      <c r="C139" s="109"/>
      <c r="D139" s="132"/>
      <c r="E139" s="132"/>
      <c r="F139" s="132"/>
      <c r="G139" s="132"/>
    </row>
    <row r="140" spans="1:7" ht="15.75">
      <c r="A140" s="124"/>
      <c r="B140" s="124"/>
      <c r="C140" s="109"/>
      <c r="D140" s="132"/>
      <c r="E140" s="132"/>
      <c r="F140" s="132"/>
      <c r="G140" s="132"/>
    </row>
    <row r="141" spans="1:7" ht="15.75">
      <c r="A141" s="124"/>
      <c r="B141" s="124"/>
      <c r="C141" s="109"/>
      <c r="D141" s="132"/>
      <c r="E141" s="132"/>
      <c r="F141" s="132"/>
      <c r="G141" s="132"/>
    </row>
    <row r="142" spans="1:7" ht="15.75">
      <c r="A142" s="124"/>
      <c r="B142" s="124"/>
      <c r="C142" s="109"/>
      <c r="D142" s="132"/>
      <c r="E142" s="132"/>
      <c r="F142" s="132"/>
      <c r="G142" s="132"/>
    </row>
    <row r="143" spans="1:7" ht="15.75">
      <c r="A143" s="124"/>
      <c r="B143" s="124"/>
      <c r="C143" s="109"/>
      <c r="D143" s="132"/>
      <c r="E143" s="132"/>
      <c r="F143" s="132"/>
      <c r="G143" s="132"/>
    </row>
    <row r="144" spans="1:7" ht="15.75">
      <c r="A144" s="124"/>
      <c r="B144" s="124"/>
      <c r="C144" s="109"/>
      <c r="D144" s="132"/>
      <c r="E144" s="132"/>
      <c r="F144" s="132"/>
      <c r="G144" s="132"/>
    </row>
    <row r="145" spans="1:7" ht="15.75">
      <c r="A145" s="124"/>
      <c r="B145" s="124"/>
      <c r="C145" s="109"/>
      <c r="D145" s="132"/>
      <c r="E145" s="132"/>
      <c r="F145" s="132"/>
      <c r="G145" s="132"/>
    </row>
    <row r="146" spans="1:7" ht="15.75">
      <c r="A146" s="124"/>
      <c r="B146" s="124"/>
      <c r="C146" s="109"/>
      <c r="D146" s="132"/>
      <c r="E146" s="132"/>
      <c r="F146" s="132"/>
      <c r="G146" s="132"/>
    </row>
    <row r="147" spans="1:7" ht="15.75">
      <c r="A147" s="124"/>
      <c r="B147" s="124"/>
      <c r="C147" s="109"/>
      <c r="D147" s="132"/>
      <c r="E147" s="132"/>
      <c r="F147" s="132"/>
      <c r="G147" s="132"/>
    </row>
    <row r="148" spans="1:7" ht="15.75">
      <c r="A148" s="124"/>
      <c r="B148" s="124"/>
      <c r="C148" s="109"/>
      <c r="D148" s="132"/>
      <c r="E148" s="132"/>
      <c r="F148" s="132"/>
      <c r="G148" s="132"/>
    </row>
    <row r="149" spans="1:7" ht="15.75">
      <c r="A149" s="124"/>
      <c r="B149" s="124"/>
      <c r="C149" s="109"/>
      <c r="D149" s="132"/>
      <c r="E149" s="132"/>
      <c r="F149" s="132"/>
      <c r="G149" s="132"/>
    </row>
    <row r="150" spans="1:7" ht="15.75">
      <c r="A150" s="124"/>
      <c r="B150" s="124"/>
      <c r="C150" s="109"/>
      <c r="D150" s="132"/>
      <c r="E150" s="132"/>
      <c r="F150" s="132"/>
      <c r="G150" s="132"/>
    </row>
    <row r="151" spans="1:7" ht="15.75">
      <c r="A151" s="124"/>
      <c r="B151" s="124"/>
      <c r="C151" s="109"/>
      <c r="D151" s="132"/>
      <c r="E151" s="132"/>
      <c r="F151" s="132"/>
      <c r="G151" s="132"/>
    </row>
    <row r="152" spans="1:7" ht="15.75">
      <c r="A152" s="124"/>
      <c r="B152" s="124"/>
      <c r="C152" s="109"/>
      <c r="D152" s="132"/>
      <c r="E152" s="132"/>
      <c r="F152" s="132"/>
      <c r="G152" s="132"/>
    </row>
    <row r="153" spans="1:7" ht="15.75">
      <c r="A153" s="124"/>
      <c r="B153" s="124"/>
      <c r="C153" s="109"/>
      <c r="D153" s="132"/>
      <c r="E153" s="132"/>
      <c r="F153" s="132"/>
      <c r="G153" s="132"/>
    </row>
    <row r="154" spans="1:7" ht="15.75">
      <c r="A154" s="124"/>
      <c r="B154" s="124"/>
      <c r="C154" s="109"/>
      <c r="D154" s="132"/>
      <c r="E154" s="132"/>
      <c r="F154" s="132"/>
      <c r="G154" s="132"/>
    </row>
    <row r="155" spans="1:7" ht="15.75">
      <c r="A155" s="124"/>
      <c r="B155" s="124"/>
      <c r="C155" s="109"/>
      <c r="D155" s="132"/>
      <c r="E155" s="132"/>
      <c r="F155" s="132"/>
      <c r="G155" s="132"/>
    </row>
    <row r="156" spans="1:7" ht="15.75">
      <c r="A156" s="124"/>
      <c r="B156" s="124"/>
      <c r="C156" s="109"/>
      <c r="D156" s="132"/>
      <c r="E156" s="132"/>
      <c r="F156" s="132"/>
      <c r="G156" s="132"/>
    </row>
    <row r="157" spans="1:7" ht="15.75">
      <c r="A157" s="124"/>
      <c r="B157" s="124"/>
      <c r="C157" s="109"/>
      <c r="D157" s="132"/>
      <c r="E157" s="132"/>
      <c r="F157" s="132"/>
      <c r="G157" s="132"/>
    </row>
    <row r="158" spans="1:7" ht="15.75">
      <c r="A158" s="124"/>
      <c r="B158" s="124"/>
      <c r="C158" s="109"/>
      <c r="D158" s="132"/>
      <c r="E158" s="132"/>
      <c r="F158" s="132"/>
      <c r="G158" s="132"/>
    </row>
    <row r="159" spans="1:7" ht="15.75">
      <c r="A159" s="124"/>
      <c r="B159" s="124"/>
      <c r="C159" s="109"/>
      <c r="D159" s="132"/>
      <c r="E159" s="132"/>
      <c r="F159" s="132"/>
      <c r="G159" s="132"/>
    </row>
    <row r="160" spans="1:7" ht="15.75">
      <c r="A160" s="124"/>
      <c r="B160" s="124"/>
      <c r="C160" s="109"/>
      <c r="D160" s="132"/>
      <c r="E160" s="132"/>
      <c r="F160" s="132"/>
      <c r="G160" s="132"/>
    </row>
    <row r="161" spans="1:7" ht="15.75">
      <c r="A161" s="124"/>
      <c r="B161" s="124"/>
      <c r="C161" s="109"/>
      <c r="D161" s="132"/>
      <c r="E161" s="132"/>
      <c r="F161" s="132"/>
      <c r="G161" s="132"/>
    </row>
    <row r="162" spans="1:7" ht="15.75">
      <c r="A162" s="124"/>
      <c r="B162" s="124"/>
      <c r="C162" s="109"/>
      <c r="D162" s="132"/>
      <c r="E162" s="132"/>
      <c r="F162" s="132"/>
      <c r="G162" s="132"/>
    </row>
    <row r="163" spans="1:7" ht="15.75">
      <c r="A163" s="124"/>
      <c r="B163" s="124"/>
      <c r="C163" s="109"/>
      <c r="D163" s="132"/>
      <c r="E163" s="132"/>
      <c r="F163" s="132"/>
      <c r="G163" s="132"/>
    </row>
    <row r="164" spans="1:7" ht="15.75">
      <c r="A164" s="124"/>
      <c r="B164" s="124"/>
      <c r="C164" s="109"/>
      <c r="D164" s="132"/>
      <c r="E164" s="132"/>
      <c r="F164" s="132"/>
      <c r="G164" s="132"/>
    </row>
    <row r="165" spans="1:7" ht="15.75">
      <c r="A165" s="124"/>
      <c r="B165" s="124"/>
      <c r="C165" s="109"/>
      <c r="D165" s="132"/>
      <c r="E165" s="132"/>
      <c r="F165" s="132"/>
      <c r="G165" s="13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1" width="6.28125" style="232" customWidth="1"/>
    <col min="2" max="2" width="19.28125" style="0" customWidth="1"/>
    <col min="3" max="3" width="16.7109375" style="0" customWidth="1"/>
    <col min="4" max="4" width="8.57421875" style="38" customWidth="1"/>
    <col min="5" max="5" width="5.57421875" style="38" customWidth="1"/>
    <col min="6" max="6" width="5.8515625" style="38" customWidth="1"/>
    <col min="7" max="7" width="8.8515625" style="236" customWidth="1"/>
    <col min="8" max="8" width="1.421875" style="0" customWidth="1"/>
    <col min="9" max="9" width="4.421875" style="0" customWidth="1"/>
    <col min="10" max="10" width="22.8515625" style="0" customWidth="1"/>
    <col min="11" max="11" width="18.140625" style="0" customWidth="1"/>
    <col min="12" max="12" width="5.7109375" style="38" customWidth="1"/>
    <col min="13" max="13" width="7.421875" style="38" customWidth="1"/>
    <col min="14" max="14" width="9.140625" style="38" customWidth="1"/>
  </cols>
  <sheetData>
    <row r="1" spans="1:8" ht="23.25">
      <c r="A1" s="337" t="s">
        <v>608</v>
      </c>
      <c r="H1" s="42"/>
    </row>
    <row r="2" spans="1:8" ht="15.75">
      <c r="A2"/>
      <c r="H2" s="42"/>
    </row>
    <row r="3" spans="1:13" ht="15.75">
      <c r="A3" t="s">
        <v>187</v>
      </c>
      <c r="B3" t="s">
        <v>51</v>
      </c>
      <c r="C3" t="s">
        <v>93</v>
      </c>
      <c r="D3" s="38" t="s">
        <v>609</v>
      </c>
      <c r="E3" s="38" t="s">
        <v>52</v>
      </c>
      <c r="F3" s="38" t="s">
        <v>611</v>
      </c>
      <c r="G3" s="236" t="s">
        <v>610</v>
      </c>
      <c r="H3" s="188"/>
      <c r="J3" s="163" t="s">
        <v>362</v>
      </c>
      <c r="L3" s="38" t="s">
        <v>72</v>
      </c>
      <c r="M3" s="38" t="s">
        <v>641</v>
      </c>
    </row>
    <row r="4" spans="1:14" ht="15.75">
      <c r="A4">
        <v>1</v>
      </c>
      <c r="B4" t="s">
        <v>36</v>
      </c>
      <c r="C4" t="s">
        <v>123</v>
      </c>
      <c r="D4" s="246" t="s">
        <v>54</v>
      </c>
      <c r="E4" s="38">
        <v>6.5</v>
      </c>
      <c r="F4" s="38">
        <v>6</v>
      </c>
      <c r="G4" s="236">
        <v>24</v>
      </c>
      <c r="H4" s="188"/>
      <c r="I4" s="230">
        <v>1</v>
      </c>
      <c r="J4" s="65" t="s">
        <v>244</v>
      </c>
      <c r="K4" s="65" t="s">
        <v>529</v>
      </c>
      <c r="L4" s="99">
        <v>2</v>
      </c>
      <c r="M4" s="99">
        <v>2</v>
      </c>
      <c r="N4" s="38">
        <v>40</v>
      </c>
    </row>
    <row r="5" spans="1:8" ht="12.75">
      <c r="A5">
        <v>2</v>
      </c>
      <c r="B5" t="s">
        <v>170</v>
      </c>
      <c r="C5" t="s">
        <v>612</v>
      </c>
      <c r="D5" s="246" t="s">
        <v>54</v>
      </c>
      <c r="E5" s="38">
        <v>5.5</v>
      </c>
      <c r="F5" s="38">
        <v>5</v>
      </c>
      <c r="G5" s="236">
        <v>24.5</v>
      </c>
      <c r="H5" s="188"/>
    </row>
    <row r="6" spans="1:10" ht="15.75">
      <c r="A6" s="338">
        <v>3</v>
      </c>
      <c r="B6" t="s">
        <v>119</v>
      </c>
      <c r="C6" t="s">
        <v>43</v>
      </c>
      <c r="D6" s="246" t="s">
        <v>58</v>
      </c>
      <c r="E6" s="38">
        <v>5.5</v>
      </c>
      <c r="F6" s="38">
        <v>5</v>
      </c>
      <c r="G6" s="236">
        <v>23</v>
      </c>
      <c r="H6" s="188"/>
      <c r="J6" s="163" t="s">
        <v>101</v>
      </c>
    </row>
    <row r="7" spans="1:14" ht="15.75">
      <c r="A7">
        <v>4</v>
      </c>
      <c r="B7" t="s">
        <v>102</v>
      </c>
      <c r="C7" t="s">
        <v>43</v>
      </c>
      <c r="D7" s="246" t="s">
        <v>56</v>
      </c>
      <c r="E7" s="38">
        <v>5</v>
      </c>
      <c r="F7" s="38">
        <v>5</v>
      </c>
      <c r="G7" s="236">
        <v>22.5</v>
      </c>
      <c r="H7" s="188"/>
      <c r="I7" s="193">
        <v>1</v>
      </c>
      <c r="J7" s="65" t="s">
        <v>229</v>
      </c>
      <c r="K7" s="65" t="s">
        <v>614</v>
      </c>
      <c r="L7" s="99">
        <v>3.5</v>
      </c>
      <c r="M7" s="99">
        <v>3</v>
      </c>
      <c r="N7" s="38">
        <v>40</v>
      </c>
    </row>
    <row r="8" spans="1:13" ht="15.75">
      <c r="A8">
        <v>5</v>
      </c>
      <c r="B8" t="s">
        <v>175</v>
      </c>
      <c r="C8" t="s">
        <v>43</v>
      </c>
      <c r="D8" s="246" t="s">
        <v>58</v>
      </c>
      <c r="E8" s="38">
        <v>5</v>
      </c>
      <c r="F8" s="38">
        <v>5</v>
      </c>
      <c r="G8" s="236" t="s">
        <v>613</v>
      </c>
      <c r="H8" s="188"/>
      <c r="I8" s="44"/>
      <c r="J8" s="39"/>
      <c r="K8" s="39"/>
      <c r="L8" s="39"/>
      <c r="M8" s="46"/>
    </row>
    <row r="9" spans="1:10" ht="15.75">
      <c r="A9">
        <v>6</v>
      </c>
      <c r="B9" t="s">
        <v>117</v>
      </c>
      <c r="C9" t="s">
        <v>614</v>
      </c>
      <c r="D9" s="246" t="s">
        <v>58</v>
      </c>
      <c r="E9" s="38">
        <v>5</v>
      </c>
      <c r="F9" s="38">
        <v>5</v>
      </c>
      <c r="G9" s="236" t="s">
        <v>615</v>
      </c>
      <c r="H9" s="188"/>
      <c r="J9" s="163" t="s">
        <v>180</v>
      </c>
    </row>
    <row r="10" spans="1:14" ht="12.75">
      <c r="A10">
        <v>7</v>
      </c>
      <c r="B10" t="s">
        <v>140</v>
      </c>
      <c r="C10" t="s">
        <v>43</v>
      </c>
      <c r="D10" s="246" t="s">
        <v>58</v>
      </c>
      <c r="E10" s="38">
        <v>5</v>
      </c>
      <c r="F10" s="38">
        <v>5</v>
      </c>
      <c r="G10" s="236">
        <v>20</v>
      </c>
      <c r="H10" s="188"/>
      <c r="I10" s="65">
        <v>1</v>
      </c>
      <c r="J10" s="65" t="s">
        <v>34</v>
      </c>
      <c r="K10" s="65" t="s">
        <v>618</v>
      </c>
      <c r="L10" s="99">
        <v>4</v>
      </c>
      <c r="M10" s="99">
        <v>4</v>
      </c>
      <c r="N10" s="38">
        <v>40</v>
      </c>
    </row>
    <row r="11" spans="1:8" ht="12.75">
      <c r="A11">
        <v>8</v>
      </c>
      <c r="B11" t="s">
        <v>111</v>
      </c>
      <c r="C11" t="s">
        <v>65</v>
      </c>
      <c r="D11" s="246" t="s">
        <v>58</v>
      </c>
      <c r="E11" s="38">
        <v>4.5</v>
      </c>
      <c r="F11" s="38">
        <v>4</v>
      </c>
      <c r="G11" s="236" t="s">
        <v>616</v>
      </c>
      <c r="H11" s="188"/>
    </row>
    <row r="12" spans="1:10" ht="15.75">
      <c r="A12">
        <v>9</v>
      </c>
      <c r="B12" t="s">
        <v>45</v>
      </c>
      <c r="C12" t="s">
        <v>47</v>
      </c>
      <c r="D12" s="246" t="s">
        <v>56</v>
      </c>
      <c r="E12" s="38">
        <v>4.5</v>
      </c>
      <c r="F12" s="38">
        <v>4</v>
      </c>
      <c r="G12" s="236" t="s">
        <v>617</v>
      </c>
      <c r="H12" s="188"/>
      <c r="J12" s="163" t="s">
        <v>57</v>
      </c>
    </row>
    <row r="13" spans="1:14" ht="15.75">
      <c r="A13">
        <v>10</v>
      </c>
      <c r="B13" t="s">
        <v>252</v>
      </c>
      <c r="C13" t="s">
        <v>614</v>
      </c>
      <c r="D13" s="246" t="s">
        <v>58</v>
      </c>
      <c r="E13" s="38">
        <v>4.5</v>
      </c>
      <c r="F13" s="38">
        <v>4</v>
      </c>
      <c r="G13" s="236">
        <v>19</v>
      </c>
      <c r="H13" s="188"/>
      <c r="I13" s="193">
        <v>1</v>
      </c>
      <c r="J13" s="65" t="s">
        <v>139</v>
      </c>
      <c r="K13" s="65" t="s">
        <v>614</v>
      </c>
      <c r="L13" s="99">
        <v>4</v>
      </c>
      <c r="M13" s="99">
        <v>4</v>
      </c>
      <c r="N13" s="60">
        <v>40</v>
      </c>
    </row>
    <row r="14" spans="1:14" ht="15.75">
      <c r="A14">
        <v>11</v>
      </c>
      <c r="B14" t="s">
        <v>114</v>
      </c>
      <c r="C14" t="s">
        <v>612</v>
      </c>
      <c r="D14" s="246" t="s">
        <v>58</v>
      </c>
      <c r="E14" s="38">
        <v>4.5</v>
      </c>
      <c r="F14" s="38">
        <v>4</v>
      </c>
      <c r="G14" s="236">
        <v>18</v>
      </c>
      <c r="H14" s="188"/>
      <c r="I14" s="193">
        <v>2</v>
      </c>
      <c r="J14" s="65" t="s">
        <v>240</v>
      </c>
      <c r="K14" s="65" t="s">
        <v>46</v>
      </c>
      <c r="L14" s="99">
        <v>3.5</v>
      </c>
      <c r="M14" s="99">
        <v>3</v>
      </c>
      <c r="N14" s="38">
        <v>35</v>
      </c>
    </row>
    <row r="15" spans="1:14" ht="15.75">
      <c r="A15">
        <v>12</v>
      </c>
      <c r="B15" t="s">
        <v>34</v>
      </c>
      <c r="C15" t="s">
        <v>618</v>
      </c>
      <c r="D15" s="246" t="s">
        <v>180</v>
      </c>
      <c r="E15" s="38">
        <v>4</v>
      </c>
      <c r="F15" s="38">
        <v>4</v>
      </c>
      <c r="G15" s="236" t="s">
        <v>619</v>
      </c>
      <c r="H15" s="188"/>
      <c r="I15" s="193">
        <v>3</v>
      </c>
      <c r="J15" s="65" t="s">
        <v>230</v>
      </c>
      <c r="K15" s="65" t="s">
        <v>46</v>
      </c>
      <c r="L15" s="99">
        <v>3.5</v>
      </c>
      <c r="M15" s="99">
        <v>3</v>
      </c>
      <c r="N15" s="38">
        <v>32</v>
      </c>
    </row>
    <row r="16" spans="1:14" ht="15.75">
      <c r="A16">
        <v>13</v>
      </c>
      <c r="B16" t="s">
        <v>157</v>
      </c>
      <c r="C16" t="s">
        <v>47</v>
      </c>
      <c r="D16" s="246" t="s">
        <v>58</v>
      </c>
      <c r="E16" s="38">
        <v>4</v>
      </c>
      <c r="F16" s="38">
        <v>4</v>
      </c>
      <c r="G16" s="236" t="s">
        <v>620</v>
      </c>
      <c r="H16" s="188"/>
      <c r="I16" s="193">
        <v>4</v>
      </c>
      <c r="J16" s="65" t="s">
        <v>184</v>
      </c>
      <c r="K16" s="65" t="s">
        <v>47</v>
      </c>
      <c r="L16" s="99">
        <v>3</v>
      </c>
      <c r="M16" s="99">
        <v>3</v>
      </c>
      <c r="N16" s="38">
        <v>30</v>
      </c>
    </row>
    <row r="17" spans="1:14" ht="15.75">
      <c r="A17">
        <v>14</v>
      </c>
      <c r="B17" t="s">
        <v>152</v>
      </c>
      <c r="C17" t="s">
        <v>47</v>
      </c>
      <c r="D17" s="246" t="s">
        <v>58</v>
      </c>
      <c r="E17" s="38">
        <v>4</v>
      </c>
      <c r="F17" s="38">
        <v>4</v>
      </c>
      <c r="G17" s="236" t="s">
        <v>621</v>
      </c>
      <c r="H17" s="188"/>
      <c r="I17" s="193">
        <v>5</v>
      </c>
      <c r="J17" s="65" t="s">
        <v>231</v>
      </c>
      <c r="K17" s="65" t="s">
        <v>630</v>
      </c>
      <c r="L17" s="99">
        <v>3</v>
      </c>
      <c r="M17" s="99">
        <v>3</v>
      </c>
      <c r="N17" s="38">
        <v>29</v>
      </c>
    </row>
    <row r="18" spans="1:14" ht="15.75">
      <c r="A18" s="299">
        <v>15</v>
      </c>
      <c r="B18" s="299" t="s">
        <v>622</v>
      </c>
      <c r="C18" s="299" t="s">
        <v>623</v>
      </c>
      <c r="D18" s="284" t="s">
        <v>54</v>
      </c>
      <c r="E18" s="284">
        <v>4</v>
      </c>
      <c r="F18" s="284">
        <v>4</v>
      </c>
      <c r="G18" s="341" t="s">
        <v>624</v>
      </c>
      <c r="H18" s="188"/>
      <c r="I18" s="193">
        <v>6</v>
      </c>
      <c r="J18" s="65" t="s">
        <v>518</v>
      </c>
      <c r="K18" s="65" t="s">
        <v>65</v>
      </c>
      <c r="L18" s="99">
        <v>2</v>
      </c>
      <c r="M18" s="99">
        <v>2</v>
      </c>
      <c r="N18" s="38">
        <v>28</v>
      </c>
    </row>
    <row r="19" spans="1:14" ht="15.75">
      <c r="A19">
        <v>16</v>
      </c>
      <c r="B19" t="s">
        <v>136</v>
      </c>
      <c r="C19" t="s">
        <v>47</v>
      </c>
      <c r="D19" s="246" t="s">
        <v>58</v>
      </c>
      <c r="E19" s="38">
        <v>4</v>
      </c>
      <c r="F19" s="38">
        <v>4</v>
      </c>
      <c r="G19" s="236" t="s">
        <v>625</v>
      </c>
      <c r="H19" s="188"/>
      <c r="I19" s="193">
        <v>7</v>
      </c>
      <c r="J19" s="65" t="s">
        <v>633</v>
      </c>
      <c r="K19" s="65" t="s">
        <v>65</v>
      </c>
      <c r="L19" s="99">
        <v>2</v>
      </c>
      <c r="M19" s="99">
        <v>2</v>
      </c>
      <c r="N19" s="38">
        <v>27</v>
      </c>
    </row>
    <row r="20" spans="1:14" ht="15.75">
      <c r="A20" s="299">
        <v>17</v>
      </c>
      <c r="B20" s="299" t="s">
        <v>626</v>
      </c>
      <c r="C20" s="299" t="s">
        <v>623</v>
      </c>
      <c r="D20" s="284" t="s">
        <v>54</v>
      </c>
      <c r="E20" s="284">
        <v>4</v>
      </c>
      <c r="F20" s="284">
        <v>4</v>
      </c>
      <c r="G20" s="341">
        <v>18.5</v>
      </c>
      <c r="H20" s="299"/>
      <c r="I20" s="193">
        <v>8</v>
      </c>
      <c r="J20" s="65" t="s">
        <v>635</v>
      </c>
      <c r="K20" s="65" t="s">
        <v>43</v>
      </c>
      <c r="L20" s="99">
        <v>1.5</v>
      </c>
      <c r="M20" s="99">
        <v>1</v>
      </c>
      <c r="N20" s="38">
        <v>26</v>
      </c>
    </row>
    <row r="21" spans="1:15" ht="15.75">
      <c r="A21">
        <v>18</v>
      </c>
      <c r="B21" t="s">
        <v>139</v>
      </c>
      <c r="C21" t="s">
        <v>614</v>
      </c>
      <c r="D21" s="246" t="s">
        <v>57</v>
      </c>
      <c r="E21" s="38">
        <v>4</v>
      </c>
      <c r="F21" s="38">
        <v>4</v>
      </c>
      <c r="G21" s="236">
        <v>16</v>
      </c>
      <c r="H21" s="188"/>
      <c r="I21" s="193">
        <v>9</v>
      </c>
      <c r="J21" s="65" t="s">
        <v>540</v>
      </c>
      <c r="K21" s="65" t="s">
        <v>636</v>
      </c>
      <c r="L21" s="99">
        <v>1</v>
      </c>
      <c r="M21" s="99">
        <v>1</v>
      </c>
      <c r="N21" s="38">
        <v>25</v>
      </c>
      <c r="O21" s="39"/>
    </row>
    <row r="22" spans="1:15" s="188" customFormat="1" ht="15.75">
      <c r="A22">
        <v>19</v>
      </c>
      <c r="B22" t="s">
        <v>174</v>
      </c>
      <c r="C22" t="s">
        <v>612</v>
      </c>
      <c r="D22" s="246" t="s">
        <v>56</v>
      </c>
      <c r="E22" s="38">
        <v>4</v>
      </c>
      <c r="F22" s="38">
        <v>4</v>
      </c>
      <c r="G22" s="236">
        <v>14.5</v>
      </c>
      <c r="I22" s="193">
        <v>10</v>
      </c>
      <c r="J22" s="65" t="s">
        <v>637</v>
      </c>
      <c r="K22" s="65" t="s">
        <v>638</v>
      </c>
      <c r="L22" s="99">
        <v>0.5</v>
      </c>
      <c r="M22" s="99">
        <v>0</v>
      </c>
      <c r="N22" s="38">
        <v>24</v>
      </c>
      <c r="O22" s="146"/>
    </row>
    <row r="23" spans="1:13" ht="15.75">
      <c r="A23" s="188">
        <v>20</v>
      </c>
      <c r="B23" t="s">
        <v>229</v>
      </c>
      <c r="C23" t="s">
        <v>614</v>
      </c>
      <c r="D23" s="246" t="s">
        <v>101</v>
      </c>
      <c r="E23" s="38">
        <v>3.5</v>
      </c>
      <c r="F23" s="38">
        <v>3</v>
      </c>
      <c r="G23" s="236">
        <v>20</v>
      </c>
      <c r="H23" s="188"/>
      <c r="I23" s="44"/>
      <c r="J23" s="39"/>
      <c r="K23" s="39"/>
      <c r="L23" s="39"/>
      <c r="M23" s="46"/>
    </row>
    <row r="24" spans="1:10" ht="15.75">
      <c r="A24">
        <v>21</v>
      </c>
      <c r="B24" t="s">
        <v>240</v>
      </c>
      <c r="C24" t="s">
        <v>46</v>
      </c>
      <c r="D24" s="246" t="s">
        <v>57</v>
      </c>
      <c r="E24" s="38">
        <v>3.5</v>
      </c>
      <c r="F24" s="38">
        <v>3</v>
      </c>
      <c r="G24" s="236">
        <v>19</v>
      </c>
      <c r="H24" s="188"/>
      <c r="J24" s="164" t="s">
        <v>58</v>
      </c>
    </row>
    <row r="25" spans="1:14" ht="15.75">
      <c r="A25">
        <v>22</v>
      </c>
      <c r="B25" t="s">
        <v>230</v>
      </c>
      <c r="C25" t="s">
        <v>46</v>
      </c>
      <c r="D25" s="246" t="s">
        <v>57</v>
      </c>
      <c r="E25" s="38">
        <v>3.5</v>
      </c>
      <c r="F25" s="38">
        <v>3</v>
      </c>
      <c r="G25" s="236">
        <v>17</v>
      </c>
      <c r="H25" s="188"/>
      <c r="I25" s="193">
        <v>1</v>
      </c>
      <c r="J25" s="65" t="s">
        <v>119</v>
      </c>
      <c r="K25" s="65" t="s">
        <v>43</v>
      </c>
      <c r="L25" s="99">
        <v>5.5</v>
      </c>
      <c r="M25" s="99">
        <v>5</v>
      </c>
      <c r="N25" s="38">
        <v>40</v>
      </c>
    </row>
    <row r="26" spans="1:14" ht="15.75">
      <c r="A26">
        <v>23</v>
      </c>
      <c r="B26" t="s">
        <v>178</v>
      </c>
      <c r="C26" t="s">
        <v>627</v>
      </c>
      <c r="D26" s="246" t="s">
        <v>54</v>
      </c>
      <c r="E26" s="38">
        <v>3.5</v>
      </c>
      <c r="F26" s="38">
        <v>3</v>
      </c>
      <c r="G26" s="236">
        <v>15</v>
      </c>
      <c r="H26" s="188"/>
      <c r="I26" s="193">
        <v>2</v>
      </c>
      <c r="J26" s="65" t="s">
        <v>175</v>
      </c>
      <c r="K26" s="65" t="s">
        <v>43</v>
      </c>
      <c r="L26" s="99">
        <v>5</v>
      </c>
      <c r="M26" s="99">
        <v>5</v>
      </c>
      <c r="N26" s="38">
        <v>35</v>
      </c>
    </row>
    <row r="27" spans="1:14" ht="15.75">
      <c r="A27">
        <v>24</v>
      </c>
      <c r="B27" t="s">
        <v>134</v>
      </c>
      <c r="C27" t="s">
        <v>47</v>
      </c>
      <c r="D27" s="246" t="s">
        <v>56</v>
      </c>
      <c r="E27" s="38">
        <v>3</v>
      </c>
      <c r="F27" s="38">
        <v>3</v>
      </c>
      <c r="G27" s="236">
        <v>20.5</v>
      </c>
      <c r="H27" s="188"/>
      <c r="I27" s="193">
        <v>3</v>
      </c>
      <c r="J27" s="65" t="s">
        <v>117</v>
      </c>
      <c r="K27" s="65" t="s">
        <v>614</v>
      </c>
      <c r="L27" s="99">
        <v>5</v>
      </c>
      <c r="M27" s="99">
        <v>5</v>
      </c>
      <c r="N27" s="38">
        <v>32</v>
      </c>
    </row>
    <row r="28" spans="1:14" ht="15.75">
      <c r="A28">
        <v>25</v>
      </c>
      <c r="B28" t="s">
        <v>184</v>
      </c>
      <c r="C28" t="s">
        <v>47</v>
      </c>
      <c r="D28" s="246" t="s">
        <v>57</v>
      </c>
      <c r="E28" s="38">
        <v>3</v>
      </c>
      <c r="F28" s="38">
        <v>3</v>
      </c>
      <c r="G28" s="236">
        <v>18.5</v>
      </c>
      <c r="H28" s="188"/>
      <c r="I28" s="193">
        <v>4</v>
      </c>
      <c r="J28" s="65" t="s">
        <v>140</v>
      </c>
      <c r="K28" s="65" t="s">
        <v>43</v>
      </c>
      <c r="L28" s="99">
        <v>5</v>
      </c>
      <c r="M28" s="99">
        <v>5</v>
      </c>
      <c r="N28" s="38">
        <v>30</v>
      </c>
    </row>
    <row r="29" spans="1:14" ht="15.75">
      <c r="A29" s="299">
        <v>26</v>
      </c>
      <c r="B29" s="299" t="s">
        <v>628</v>
      </c>
      <c r="C29" s="299" t="s">
        <v>629</v>
      </c>
      <c r="D29" s="284" t="s">
        <v>57</v>
      </c>
      <c r="E29" s="284">
        <v>3</v>
      </c>
      <c r="F29" s="284">
        <v>3</v>
      </c>
      <c r="G29" s="341">
        <v>17.5</v>
      </c>
      <c r="H29" s="188"/>
      <c r="I29" s="193">
        <v>5</v>
      </c>
      <c r="J29" s="65" t="s">
        <v>111</v>
      </c>
      <c r="K29" s="65" t="s">
        <v>65</v>
      </c>
      <c r="L29" s="99">
        <v>4.5</v>
      </c>
      <c r="M29" s="99">
        <v>4</v>
      </c>
      <c r="N29" s="38">
        <v>29</v>
      </c>
    </row>
    <row r="30" spans="1:14" ht="15.75">
      <c r="A30">
        <v>27</v>
      </c>
      <c r="B30" t="s">
        <v>231</v>
      </c>
      <c r="C30" t="s">
        <v>630</v>
      </c>
      <c r="D30" s="246" t="s">
        <v>57</v>
      </c>
      <c r="E30" s="38">
        <v>3</v>
      </c>
      <c r="F30" s="38">
        <v>3</v>
      </c>
      <c r="G30" s="236">
        <v>17</v>
      </c>
      <c r="H30" s="188"/>
      <c r="I30" s="193">
        <v>6</v>
      </c>
      <c r="J30" s="65" t="s">
        <v>252</v>
      </c>
      <c r="K30" s="65" t="s">
        <v>614</v>
      </c>
      <c r="L30" s="99">
        <v>4.5</v>
      </c>
      <c r="M30" s="99">
        <v>4</v>
      </c>
      <c r="N30" s="38">
        <v>28</v>
      </c>
    </row>
    <row r="31" spans="1:14" ht="15.75">
      <c r="A31">
        <v>28</v>
      </c>
      <c r="B31" t="s">
        <v>631</v>
      </c>
      <c r="C31" t="s">
        <v>632</v>
      </c>
      <c r="D31" s="246" t="s">
        <v>58</v>
      </c>
      <c r="E31" s="38">
        <v>3</v>
      </c>
      <c r="F31" s="38">
        <v>3</v>
      </c>
      <c r="G31" s="236">
        <v>13.5</v>
      </c>
      <c r="H31" s="188"/>
      <c r="I31" s="193">
        <v>7</v>
      </c>
      <c r="J31" s="65" t="s">
        <v>114</v>
      </c>
      <c r="K31" s="65" t="s">
        <v>612</v>
      </c>
      <c r="L31" s="99">
        <v>4.5</v>
      </c>
      <c r="M31" s="99">
        <v>4</v>
      </c>
      <c r="N31" s="38">
        <v>27</v>
      </c>
    </row>
    <row r="32" spans="1:14" ht="15.75">
      <c r="A32">
        <v>29</v>
      </c>
      <c r="B32" t="s">
        <v>109</v>
      </c>
      <c r="C32" t="s">
        <v>612</v>
      </c>
      <c r="D32" s="246" t="s">
        <v>56</v>
      </c>
      <c r="E32" s="38">
        <v>3</v>
      </c>
      <c r="F32" s="38">
        <v>3</v>
      </c>
      <c r="G32" s="236">
        <v>13</v>
      </c>
      <c r="H32" s="188"/>
      <c r="I32" s="193">
        <v>8</v>
      </c>
      <c r="J32" s="65" t="s">
        <v>157</v>
      </c>
      <c r="K32" s="65" t="s">
        <v>47</v>
      </c>
      <c r="L32" s="99">
        <v>4</v>
      </c>
      <c r="M32" s="99">
        <v>4</v>
      </c>
      <c r="N32" s="38">
        <v>26</v>
      </c>
    </row>
    <row r="33" spans="1:14" ht="15.75">
      <c r="A33">
        <v>30</v>
      </c>
      <c r="B33" t="s">
        <v>113</v>
      </c>
      <c r="C33" t="s">
        <v>43</v>
      </c>
      <c r="D33" s="246" t="s">
        <v>58</v>
      </c>
      <c r="E33" s="38">
        <v>3</v>
      </c>
      <c r="F33" s="38">
        <v>3</v>
      </c>
      <c r="G33" s="236">
        <v>11.5</v>
      </c>
      <c r="H33" s="188"/>
      <c r="I33" s="193">
        <v>9</v>
      </c>
      <c r="J33" s="65" t="s">
        <v>152</v>
      </c>
      <c r="K33" s="65" t="s">
        <v>47</v>
      </c>
      <c r="L33" s="99">
        <v>4</v>
      </c>
      <c r="M33" s="99">
        <v>4</v>
      </c>
      <c r="N33" s="38">
        <v>25</v>
      </c>
    </row>
    <row r="34" spans="1:14" ht="15.75">
      <c r="A34">
        <v>31</v>
      </c>
      <c r="B34" t="s">
        <v>176</v>
      </c>
      <c r="C34" t="s">
        <v>627</v>
      </c>
      <c r="D34" s="246" t="s">
        <v>54</v>
      </c>
      <c r="E34" s="38">
        <v>2.5</v>
      </c>
      <c r="F34" s="38">
        <v>2</v>
      </c>
      <c r="G34" s="236">
        <v>18.5</v>
      </c>
      <c r="H34" s="188"/>
      <c r="I34" s="193">
        <v>10</v>
      </c>
      <c r="J34" s="65" t="s">
        <v>136</v>
      </c>
      <c r="K34" s="65" t="s">
        <v>47</v>
      </c>
      <c r="L34" s="99">
        <v>4</v>
      </c>
      <c r="M34" s="99">
        <v>4</v>
      </c>
      <c r="N34" s="38">
        <v>24</v>
      </c>
    </row>
    <row r="35" spans="1:14" ht="15.75">
      <c r="A35">
        <v>32</v>
      </c>
      <c r="B35" t="s">
        <v>518</v>
      </c>
      <c r="C35" t="s">
        <v>65</v>
      </c>
      <c r="D35" s="246" t="s">
        <v>57</v>
      </c>
      <c r="E35" s="38">
        <v>2</v>
      </c>
      <c r="F35" s="38">
        <v>2</v>
      </c>
      <c r="G35" s="236">
        <v>17.5</v>
      </c>
      <c r="H35" s="188"/>
      <c r="I35" s="193">
        <v>11</v>
      </c>
      <c r="J35" s="65" t="s">
        <v>631</v>
      </c>
      <c r="K35" s="65" t="s">
        <v>632</v>
      </c>
      <c r="L35" s="99">
        <v>3</v>
      </c>
      <c r="M35" s="99">
        <v>3</v>
      </c>
      <c r="N35" s="38">
        <v>23</v>
      </c>
    </row>
    <row r="36" spans="1:14" ht="15.75">
      <c r="A36">
        <v>33</v>
      </c>
      <c r="B36" t="s">
        <v>633</v>
      </c>
      <c r="C36" t="s">
        <v>65</v>
      </c>
      <c r="D36" s="246" t="s">
        <v>57</v>
      </c>
      <c r="E36" s="38">
        <v>2</v>
      </c>
      <c r="F36" s="38">
        <v>2</v>
      </c>
      <c r="G36" s="236">
        <v>16</v>
      </c>
      <c r="H36" s="188"/>
      <c r="I36" s="193">
        <v>12</v>
      </c>
      <c r="J36" s="65" t="s">
        <v>113</v>
      </c>
      <c r="K36" s="65" t="s">
        <v>43</v>
      </c>
      <c r="L36" s="99">
        <v>3</v>
      </c>
      <c r="M36" s="99">
        <v>3</v>
      </c>
      <c r="N36" s="38">
        <v>22</v>
      </c>
    </row>
    <row r="37" spans="1:14" ht="15.75">
      <c r="A37">
        <v>34</v>
      </c>
      <c r="B37" t="s">
        <v>162</v>
      </c>
      <c r="C37" t="s">
        <v>65</v>
      </c>
      <c r="D37" s="246" t="s">
        <v>58</v>
      </c>
      <c r="E37" s="38">
        <v>2</v>
      </c>
      <c r="F37" s="38">
        <v>2</v>
      </c>
      <c r="G37" s="236">
        <v>15.5</v>
      </c>
      <c r="H37" s="188"/>
      <c r="I37" s="193">
        <v>13</v>
      </c>
      <c r="J37" s="65" t="s">
        <v>162</v>
      </c>
      <c r="K37" s="65" t="s">
        <v>65</v>
      </c>
      <c r="L37" s="99">
        <v>2</v>
      </c>
      <c r="M37" s="99">
        <v>2</v>
      </c>
      <c r="N37" s="38">
        <v>21</v>
      </c>
    </row>
    <row r="38" spans="1:14" ht="15.75">
      <c r="A38">
        <v>35</v>
      </c>
      <c r="B38" t="s">
        <v>153</v>
      </c>
      <c r="C38" t="s">
        <v>43</v>
      </c>
      <c r="D38" s="246" t="s">
        <v>58</v>
      </c>
      <c r="E38" s="38">
        <v>2</v>
      </c>
      <c r="F38" s="38">
        <v>2</v>
      </c>
      <c r="G38" s="236">
        <v>15</v>
      </c>
      <c r="H38" s="188"/>
      <c r="I38" s="193">
        <v>14</v>
      </c>
      <c r="J38" s="65" t="s">
        <v>153</v>
      </c>
      <c r="K38" s="65" t="s">
        <v>43</v>
      </c>
      <c r="L38" s="99">
        <v>2</v>
      </c>
      <c r="M38" s="99">
        <v>2</v>
      </c>
      <c r="N38" s="38">
        <v>20</v>
      </c>
    </row>
    <row r="39" spans="1:14" ht="15.75">
      <c r="A39" s="188">
        <v>36</v>
      </c>
      <c r="B39" t="s">
        <v>244</v>
      </c>
      <c r="C39" t="s">
        <v>529</v>
      </c>
      <c r="D39" s="246" t="s">
        <v>362</v>
      </c>
      <c r="E39" s="38">
        <v>2</v>
      </c>
      <c r="F39" s="38">
        <v>2</v>
      </c>
      <c r="G39" s="236">
        <v>13.5</v>
      </c>
      <c r="H39" s="188"/>
      <c r="I39" s="193">
        <v>15</v>
      </c>
      <c r="J39" s="65" t="s">
        <v>634</v>
      </c>
      <c r="K39" s="65" t="s">
        <v>618</v>
      </c>
      <c r="L39" s="99">
        <v>2</v>
      </c>
      <c r="M39" s="99">
        <v>2</v>
      </c>
      <c r="N39" s="38">
        <v>19</v>
      </c>
    </row>
    <row r="40" spans="1:8" ht="12.75">
      <c r="A40">
        <v>37</v>
      </c>
      <c r="B40" t="s">
        <v>634</v>
      </c>
      <c r="C40" t="s">
        <v>618</v>
      </c>
      <c r="D40" s="246" t="s">
        <v>58</v>
      </c>
      <c r="E40" s="38">
        <v>2</v>
      </c>
      <c r="F40" s="38">
        <v>2</v>
      </c>
      <c r="G40" s="236">
        <v>8.5</v>
      </c>
      <c r="H40" s="188"/>
    </row>
    <row r="41" spans="1:10" ht="15.75">
      <c r="A41">
        <v>38</v>
      </c>
      <c r="B41" t="s">
        <v>635</v>
      </c>
      <c r="C41" t="s">
        <v>43</v>
      </c>
      <c r="D41" s="246" t="s">
        <v>57</v>
      </c>
      <c r="E41" s="38">
        <v>1.5</v>
      </c>
      <c r="F41" s="38">
        <v>1</v>
      </c>
      <c r="G41" s="236">
        <v>13</v>
      </c>
      <c r="H41" s="188"/>
      <c r="J41" s="164" t="s">
        <v>56</v>
      </c>
    </row>
    <row r="42" spans="1:14" ht="15.75">
      <c r="A42">
        <v>39</v>
      </c>
      <c r="B42" t="s">
        <v>540</v>
      </c>
      <c r="C42" t="s">
        <v>636</v>
      </c>
      <c r="D42" s="246" t="s">
        <v>57</v>
      </c>
      <c r="E42" s="38">
        <v>1</v>
      </c>
      <c r="F42" s="38">
        <v>1</v>
      </c>
      <c r="G42" s="236">
        <v>12.5</v>
      </c>
      <c r="H42" s="188"/>
      <c r="I42" s="193">
        <v>1</v>
      </c>
      <c r="J42" s="65" t="s">
        <v>102</v>
      </c>
      <c r="K42" s="65" t="s">
        <v>43</v>
      </c>
      <c r="L42" s="99">
        <v>5</v>
      </c>
      <c r="M42" s="99">
        <v>5</v>
      </c>
      <c r="N42" s="60">
        <v>40</v>
      </c>
    </row>
    <row r="43" spans="1:14" ht="15.75">
      <c r="A43">
        <v>40</v>
      </c>
      <c r="B43" t="s">
        <v>637</v>
      </c>
      <c r="C43" t="s">
        <v>638</v>
      </c>
      <c r="D43" s="246" t="s">
        <v>57</v>
      </c>
      <c r="E43" s="38">
        <v>0.5</v>
      </c>
      <c r="F43" s="38">
        <v>0</v>
      </c>
      <c r="G43" s="236">
        <v>12</v>
      </c>
      <c r="H43" s="188"/>
      <c r="I43" s="193">
        <v>2</v>
      </c>
      <c r="J43" s="65" t="s">
        <v>45</v>
      </c>
      <c r="K43" s="65" t="s">
        <v>47</v>
      </c>
      <c r="L43" s="99">
        <v>4.5</v>
      </c>
      <c r="M43" s="99">
        <v>4</v>
      </c>
      <c r="N43" s="60">
        <v>35</v>
      </c>
    </row>
    <row r="44" spans="1:14" ht="15.75">
      <c r="A44"/>
      <c r="H44" s="188"/>
      <c r="I44" s="193">
        <v>3</v>
      </c>
      <c r="J44" s="65" t="s">
        <v>174</v>
      </c>
      <c r="K44" s="65" t="s">
        <v>612</v>
      </c>
      <c r="L44" s="99">
        <v>4</v>
      </c>
      <c r="M44" s="99">
        <v>4</v>
      </c>
      <c r="N44" s="60">
        <v>32</v>
      </c>
    </row>
    <row r="45" spans="1:14" ht="15.75">
      <c r="A45"/>
      <c r="H45" s="188"/>
      <c r="I45" s="193">
        <v>4</v>
      </c>
      <c r="J45" s="65" t="s">
        <v>134</v>
      </c>
      <c r="K45" s="65" t="s">
        <v>47</v>
      </c>
      <c r="L45" s="99">
        <v>3</v>
      </c>
      <c r="M45" s="99">
        <v>3</v>
      </c>
      <c r="N45" s="60">
        <v>30</v>
      </c>
    </row>
    <row r="46" spans="1:14" ht="15.75">
      <c r="A46"/>
      <c r="H46" s="188"/>
      <c r="I46" s="193">
        <v>5</v>
      </c>
      <c r="J46" s="65" t="s">
        <v>109</v>
      </c>
      <c r="K46" s="65" t="s">
        <v>612</v>
      </c>
      <c r="L46" s="99">
        <v>3</v>
      </c>
      <c r="M46" s="99">
        <v>3</v>
      </c>
      <c r="N46" s="60">
        <v>29</v>
      </c>
    </row>
    <row r="47" spans="1:14" ht="15.75">
      <c r="A47" t="s">
        <v>639</v>
      </c>
      <c r="D47" s="38" t="s">
        <v>640</v>
      </c>
      <c r="H47" s="188"/>
      <c r="I47" s="44"/>
      <c r="J47" s="39"/>
      <c r="K47" s="39"/>
      <c r="L47" s="39"/>
      <c r="M47" s="46"/>
      <c r="N47" s="60"/>
    </row>
    <row r="48" spans="1:14" ht="15.75">
      <c r="A48" s="232" t="s">
        <v>225</v>
      </c>
      <c r="B48" s="188"/>
      <c r="C48" s="188"/>
      <c r="D48" s="246"/>
      <c r="E48" s="246"/>
      <c r="F48" s="246"/>
      <c r="G48" s="339"/>
      <c r="H48" s="188"/>
      <c r="J48" s="164" t="s">
        <v>54</v>
      </c>
      <c r="N48" s="60"/>
    </row>
    <row r="49" spans="2:14" ht="15.75">
      <c r="B49" s="188"/>
      <c r="C49" s="188"/>
      <c r="D49" s="246"/>
      <c r="E49" s="246"/>
      <c r="F49" s="246"/>
      <c r="G49" s="340"/>
      <c r="H49" s="188"/>
      <c r="I49" s="193">
        <v>1</v>
      </c>
      <c r="J49" s="65" t="s">
        <v>36</v>
      </c>
      <c r="K49" s="65" t="s">
        <v>123</v>
      </c>
      <c r="L49" s="99">
        <v>6.5</v>
      </c>
      <c r="M49" s="99">
        <v>6</v>
      </c>
      <c r="N49" s="60">
        <v>40</v>
      </c>
    </row>
    <row r="50" spans="1:14" ht="15.75">
      <c r="A50" s="232" t="s">
        <v>226</v>
      </c>
      <c r="B50" s="188"/>
      <c r="C50" s="188"/>
      <c r="D50" s="246"/>
      <c r="E50" s="246"/>
      <c r="F50" s="246"/>
      <c r="G50" s="339"/>
      <c r="H50" s="188"/>
      <c r="I50" s="193">
        <v>2</v>
      </c>
      <c r="J50" s="65" t="s">
        <v>170</v>
      </c>
      <c r="K50" s="65" t="s">
        <v>612</v>
      </c>
      <c r="L50" s="99">
        <v>5.5</v>
      </c>
      <c r="M50" s="99">
        <v>5</v>
      </c>
      <c r="N50" s="60">
        <v>35</v>
      </c>
    </row>
    <row r="51" spans="1:14" ht="15.75">
      <c r="A51" s="232" t="s">
        <v>200</v>
      </c>
      <c r="B51" s="188"/>
      <c r="C51" s="188"/>
      <c r="D51" s="246"/>
      <c r="E51" s="246"/>
      <c r="F51" s="246"/>
      <c r="G51" s="339"/>
      <c r="H51" s="188"/>
      <c r="I51" s="193">
        <v>3</v>
      </c>
      <c r="J51" s="65" t="s">
        <v>178</v>
      </c>
      <c r="K51" s="65" t="s">
        <v>627</v>
      </c>
      <c r="L51" s="99">
        <v>3.5</v>
      </c>
      <c r="M51" s="99">
        <v>3</v>
      </c>
      <c r="N51" s="60">
        <v>32</v>
      </c>
    </row>
    <row r="52" spans="1:14" ht="15.75">
      <c r="A52" s="232" t="s">
        <v>201</v>
      </c>
      <c r="B52" s="188"/>
      <c r="C52" s="188"/>
      <c r="D52" s="246"/>
      <c r="E52" s="246"/>
      <c r="F52" s="246"/>
      <c r="G52" s="339"/>
      <c r="H52" s="188"/>
      <c r="I52" s="193">
        <v>4</v>
      </c>
      <c r="J52" s="65" t="s">
        <v>176</v>
      </c>
      <c r="K52" s="65" t="s">
        <v>627</v>
      </c>
      <c r="L52" s="99">
        <v>2.5</v>
      </c>
      <c r="M52" s="99">
        <v>2</v>
      </c>
      <c r="N52" s="60">
        <v>30</v>
      </c>
    </row>
    <row r="53" spans="1:14" ht="15.75">
      <c r="A53" s="232" t="s">
        <v>202</v>
      </c>
      <c r="B53" s="188"/>
      <c r="C53" s="188"/>
      <c r="D53" s="246"/>
      <c r="E53" s="246"/>
      <c r="F53" s="246"/>
      <c r="G53" s="339"/>
      <c r="H53" s="188"/>
      <c r="I53" s="44"/>
      <c r="J53" s="39"/>
      <c r="K53" s="39"/>
      <c r="L53" s="39"/>
      <c r="M53" s="60"/>
      <c r="N53" s="60"/>
    </row>
    <row r="54" spans="1:14" ht="15.75">
      <c r="A54" s="232" t="s">
        <v>203</v>
      </c>
      <c r="B54" s="188"/>
      <c r="C54" s="188"/>
      <c r="D54" s="246"/>
      <c r="E54" s="246"/>
      <c r="F54" s="246"/>
      <c r="G54" s="339"/>
      <c r="H54" s="188"/>
      <c r="I54" s="44"/>
      <c r="J54" s="39"/>
      <c r="K54" s="39"/>
      <c r="L54" s="39"/>
      <c r="M54" s="60"/>
      <c r="N54" s="60"/>
    </row>
    <row r="55" spans="1:14" ht="15.75">
      <c r="A55" s="232" t="s">
        <v>204</v>
      </c>
      <c r="B55" s="188"/>
      <c r="C55" s="188"/>
      <c r="D55" s="246"/>
      <c r="E55" s="246"/>
      <c r="F55" s="246"/>
      <c r="G55" s="339"/>
      <c r="H55" s="188"/>
      <c r="I55" s="44"/>
      <c r="J55" s="39"/>
      <c r="K55" s="39"/>
      <c r="L55" s="39"/>
      <c r="M55" s="60"/>
      <c r="N55" s="60"/>
    </row>
    <row r="56" spans="1:14" ht="15.75">
      <c r="A56" s="232" t="s">
        <v>227</v>
      </c>
      <c r="B56" s="188"/>
      <c r="C56" s="188"/>
      <c r="D56" s="246"/>
      <c r="E56" s="246"/>
      <c r="F56" s="246"/>
      <c r="G56" s="339"/>
      <c r="H56" s="188"/>
      <c r="I56" s="44"/>
      <c r="J56" s="39"/>
      <c r="K56" s="39"/>
      <c r="L56" s="39"/>
      <c r="M56" s="60"/>
      <c r="N56" s="148"/>
    </row>
    <row r="57" spans="1:14" ht="15.75">
      <c r="A57" s="232" t="s">
        <v>228</v>
      </c>
      <c r="B57" s="188"/>
      <c r="C57" s="188"/>
      <c r="D57" s="246"/>
      <c r="E57" s="246"/>
      <c r="F57" s="246"/>
      <c r="G57" s="339"/>
      <c r="H57" s="188"/>
      <c r="I57" s="44"/>
      <c r="J57" s="39"/>
      <c r="K57" s="39"/>
      <c r="L57" s="39"/>
      <c r="M57" s="60"/>
      <c r="N57" s="148"/>
    </row>
    <row r="58" spans="1:14" ht="15.75">
      <c r="A58" s="232" t="s">
        <v>205</v>
      </c>
      <c r="B58" s="188"/>
      <c r="C58" s="188"/>
      <c r="D58" s="246"/>
      <c r="E58" s="246"/>
      <c r="F58" s="246"/>
      <c r="G58" s="339"/>
      <c r="H58" s="188"/>
      <c r="I58" s="44"/>
      <c r="J58" s="39"/>
      <c r="K58" s="39"/>
      <c r="L58" s="39"/>
      <c r="M58" s="60"/>
      <c r="N58" s="60"/>
    </row>
    <row r="59" spans="1:14" ht="15.75">
      <c r="A59" s="232" t="s">
        <v>206</v>
      </c>
      <c r="B59" s="188"/>
      <c r="C59" s="188"/>
      <c r="D59" s="246"/>
      <c r="E59" s="246"/>
      <c r="F59" s="246"/>
      <c r="G59" s="339"/>
      <c r="H59" s="188"/>
      <c r="I59" s="44"/>
      <c r="J59" s="39"/>
      <c r="K59" s="39"/>
      <c r="L59" s="39"/>
      <c r="M59" s="60"/>
      <c r="N59" s="60"/>
    </row>
    <row r="60" spans="1:14" ht="15.75">
      <c r="A60" s="232" t="s">
        <v>207</v>
      </c>
      <c r="B60" s="188"/>
      <c r="C60" s="188"/>
      <c r="D60" s="246"/>
      <c r="E60" s="246"/>
      <c r="F60" s="246"/>
      <c r="G60" s="339"/>
      <c r="H60" s="188"/>
      <c r="I60" s="44"/>
      <c r="J60" s="39"/>
      <c r="K60" s="39"/>
      <c r="L60" s="39"/>
      <c r="M60" s="60"/>
      <c r="N60" s="60"/>
    </row>
    <row r="61" spans="1:14" ht="12.75">
      <c r="A61" s="232" t="s">
        <v>208</v>
      </c>
      <c r="B61" s="188"/>
      <c r="C61" s="188"/>
      <c r="D61" s="246"/>
      <c r="E61" s="268"/>
      <c r="F61" s="246"/>
      <c r="G61" s="339"/>
      <c r="H61" s="188"/>
      <c r="I61" s="39"/>
      <c r="J61" s="39"/>
      <c r="K61" s="39"/>
      <c r="L61" s="60"/>
      <c r="M61" s="60"/>
      <c r="N61" s="60"/>
    </row>
    <row r="62" spans="1:14" ht="12.75">
      <c r="A62" s="232" t="s">
        <v>209</v>
      </c>
      <c r="B62" s="188"/>
      <c r="C62" s="188"/>
      <c r="D62" s="246"/>
      <c r="E62" s="246"/>
      <c r="F62" s="246"/>
      <c r="G62" s="339"/>
      <c r="H62" s="188"/>
      <c r="I62" s="39"/>
      <c r="J62" s="39"/>
      <c r="K62" s="39"/>
      <c r="L62" s="60"/>
      <c r="M62" s="60"/>
      <c r="N62" s="60"/>
    </row>
    <row r="63" spans="1:14" ht="12.75">
      <c r="A63" s="232" t="s">
        <v>210</v>
      </c>
      <c r="B63" s="188"/>
      <c r="C63" s="188"/>
      <c r="D63" s="246"/>
      <c r="E63" s="246"/>
      <c r="F63" s="246"/>
      <c r="G63" s="339"/>
      <c r="H63" s="188"/>
      <c r="I63" s="39"/>
      <c r="J63" s="39"/>
      <c r="K63" s="39"/>
      <c r="L63" s="60"/>
      <c r="M63" s="60"/>
      <c r="N63" s="60"/>
    </row>
    <row r="64" spans="1:14" ht="12.75">
      <c r="A64" s="232" t="s">
        <v>211</v>
      </c>
      <c r="B64" s="188"/>
      <c r="C64" s="188"/>
      <c r="D64" s="246"/>
      <c r="E64" s="246"/>
      <c r="F64" s="246"/>
      <c r="G64" s="339"/>
      <c r="H64" s="188"/>
      <c r="I64" s="39"/>
      <c r="J64" s="39"/>
      <c r="K64" s="39"/>
      <c r="L64" s="60"/>
      <c r="M64" s="60"/>
      <c r="N64" s="60"/>
    </row>
    <row r="65" spans="1:14" ht="12.75">
      <c r="A65" s="232" t="s">
        <v>212</v>
      </c>
      <c r="B65" s="188"/>
      <c r="C65" s="188"/>
      <c r="D65" s="246"/>
      <c r="E65" s="246"/>
      <c r="F65" s="246"/>
      <c r="G65" s="339"/>
      <c r="H65" s="188"/>
      <c r="I65" s="39"/>
      <c r="J65" s="39"/>
      <c r="K65" s="39"/>
      <c r="L65" s="60"/>
      <c r="M65" s="60"/>
      <c r="N65" s="60"/>
    </row>
    <row r="66" spans="1:14" ht="12.75">
      <c r="A66" s="232" t="s">
        <v>213</v>
      </c>
      <c r="B66" s="188"/>
      <c r="C66" s="188"/>
      <c r="D66" s="246"/>
      <c r="E66" s="246"/>
      <c r="F66" s="246"/>
      <c r="G66" s="339"/>
      <c r="H66" s="188"/>
      <c r="I66" s="39"/>
      <c r="J66" s="39"/>
      <c r="K66" s="39"/>
      <c r="L66" s="60"/>
      <c r="M66" s="60"/>
      <c r="N66" s="60"/>
    </row>
    <row r="67" spans="1:14" ht="12.75">
      <c r="A67" s="232" t="s">
        <v>214</v>
      </c>
      <c r="B67" s="188"/>
      <c r="C67" s="188"/>
      <c r="D67" s="246"/>
      <c r="E67" s="246"/>
      <c r="F67" s="246"/>
      <c r="G67" s="339"/>
      <c r="H67" s="188"/>
      <c r="I67" s="39"/>
      <c r="J67" s="39"/>
      <c r="K67" s="39"/>
      <c r="L67" s="60"/>
      <c r="M67" s="60"/>
      <c r="N67" s="60"/>
    </row>
    <row r="68" spans="1:15" ht="12.75">
      <c r="A68" s="232" t="s">
        <v>188</v>
      </c>
      <c r="B68" s="188"/>
      <c r="C68" s="188"/>
      <c r="D68" s="246"/>
      <c r="E68" s="246"/>
      <c r="F68" s="246"/>
      <c r="G68" s="339"/>
      <c r="H68" s="188"/>
      <c r="I68" s="39"/>
      <c r="J68" s="39"/>
      <c r="K68" s="39"/>
      <c r="L68" s="60"/>
      <c r="M68" s="60"/>
      <c r="N68" s="60"/>
      <c r="O68" s="39"/>
    </row>
    <row r="69" spans="2:15" ht="12.75">
      <c r="B69" s="188"/>
      <c r="C69" s="188"/>
      <c r="D69" s="246"/>
      <c r="E69" s="246"/>
      <c r="F69" s="246"/>
      <c r="G69" s="340"/>
      <c r="H69" s="188"/>
      <c r="I69" s="39"/>
      <c r="J69" s="39"/>
      <c r="K69" s="39"/>
      <c r="L69" s="60"/>
      <c r="M69" s="60"/>
      <c r="N69" s="60"/>
      <c r="O69" s="39"/>
    </row>
    <row r="70" spans="2:8" ht="12.75">
      <c r="B70" s="188"/>
      <c r="C70" s="188"/>
      <c r="D70" s="246"/>
      <c r="E70" s="246"/>
      <c r="F70" s="246"/>
      <c r="G70" s="340"/>
      <c r="H70" s="188"/>
    </row>
    <row r="71" spans="2:8" ht="12.75">
      <c r="B71" s="188"/>
      <c r="C71" s="188"/>
      <c r="D71" s="246"/>
      <c r="E71" s="246"/>
      <c r="F71" s="246"/>
      <c r="G71" s="340"/>
      <c r="H71" s="188"/>
    </row>
    <row r="72" spans="2:8" ht="12.75">
      <c r="B72" s="188"/>
      <c r="C72" s="188"/>
      <c r="D72" s="246"/>
      <c r="E72" s="246"/>
      <c r="F72" s="246"/>
      <c r="G72" s="340"/>
      <c r="H72" s="188"/>
    </row>
    <row r="73" spans="2:8" ht="12.75">
      <c r="B73" s="188"/>
      <c r="C73" s="188"/>
      <c r="D73" s="246"/>
      <c r="E73" s="246"/>
      <c r="F73" s="246"/>
      <c r="G73" s="340"/>
      <c r="H73" s="188"/>
    </row>
    <row r="74" spans="2:8" ht="12.75">
      <c r="B74" s="188"/>
      <c r="C74" s="188"/>
      <c r="D74" s="246"/>
      <c r="E74" s="246"/>
      <c r="F74" s="246"/>
      <c r="G74" s="340"/>
      <c r="H74" s="188"/>
    </row>
    <row r="75" spans="2:8" ht="12.75">
      <c r="B75" s="188"/>
      <c r="C75" s="188"/>
      <c r="D75" s="246"/>
      <c r="E75" s="246"/>
      <c r="F75" s="246"/>
      <c r="G75" s="340"/>
      <c r="H75" s="188"/>
    </row>
    <row r="76" spans="2:8" ht="12.75">
      <c r="B76" s="188"/>
      <c r="C76" s="188"/>
      <c r="D76" s="246"/>
      <c r="E76" s="246"/>
      <c r="F76" s="246"/>
      <c r="G76" s="340"/>
      <c r="H76" s="188"/>
    </row>
    <row r="77" spans="2:8" ht="12.75">
      <c r="B77" s="188"/>
      <c r="C77" s="188"/>
      <c r="D77" s="246"/>
      <c r="E77" s="246"/>
      <c r="F77" s="246"/>
      <c r="G77" s="340"/>
      <c r="H77" s="188"/>
    </row>
    <row r="78" spans="2:8" ht="12.75">
      <c r="B78" s="188"/>
      <c r="C78" s="188"/>
      <c r="D78" s="246"/>
      <c r="E78" s="246"/>
      <c r="F78" s="246"/>
      <c r="G78" s="340"/>
      <c r="H78" s="188"/>
    </row>
    <row r="79" spans="2:8" ht="12.75">
      <c r="B79" s="188"/>
      <c r="C79" s="188"/>
      <c r="D79" s="246"/>
      <c r="E79" s="246"/>
      <c r="F79" s="246"/>
      <c r="G79" s="340"/>
      <c r="H79" s="188"/>
    </row>
    <row r="80" spans="2:8" ht="12.75">
      <c r="B80" s="188"/>
      <c r="C80" s="188"/>
      <c r="D80" s="246"/>
      <c r="E80" s="246"/>
      <c r="F80" s="246"/>
      <c r="G80" s="340"/>
      <c r="H80" s="18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55">
      <selection activeCell="N108" sqref="N108"/>
    </sheetView>
  </sheetViews>
  <sheetFormatPr defaultColWidth="9.140625" defaultRowHeight="15" customHeight="1"/>
  <cols>
    <col min="1" max="1" width="5.00390625" style="0" customWidth="1"/>
    <col min="2" max="2" width="18.57421875" style="38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6.7109375" style="0" customWidth="1"/>
    <col min="10" max="10" width="4.28125" style="0" customWidth="1"/>
    <col min="11" max="11" width="4.28125" style="236" customWidth="1"/>
    <col min="12" max="12" width="19.140625" style="0" customWidth="1"/>
    <col min="13" max="13" width="5.28125" style="0" customWidth="1"/>
    <col min="14" max="14" width="27.00390625" style="38" customWidth="1"/>
    <col min="15" max="15" width="7.421875" style="0" customWidth="1"/>
    <col min="16" max="16" width="6.57421875" style="0" customWidth="1"/>
    <col min="17" max="18" width="4.7109375" style="38" customWidth="1"/>
    <col min="19" max="19" width="5.8515625" style="38" customWidth="1"/>
  </cols>
  <sheetData>
    <row r="1" spans="1:2" ht="15" customHeight="1">
      <c r="A1" s="30" t="s">
        <v>256</v>
      </c>
      <c r="B1"/>
    </row>
    <row r="2" spans="1:2" ht="15" customHeight="1">
      <c r="A2" s="30" t="s">
        <v>257</v>
      </c>
      <c r="B2"/>
    </row>
    <row r="3" ht="15" customHeight="1">
      <c r="B3" s="221">
        <v>41307</v>
      </c>
    </row>
    <row r="4" spans="1:2" ht="15" customHeight="1">
      <c r="A4" s="47" t="s">
        <v>137</v>
      </c>
      <c r="B4"/>
    </row>
    <row r="5" spans="2:14" ht="15" customHeight="1">
      <c r="B5"/>
      <c r="K5" s="237"/>
      <c r="N5"/>
    </row>
    <row r="6" spans="1:18" ht="15" customHeight="1">
      <c r="A6" s="48" t="s">
        <v>138</v>
      </c>
      <c r="B6" s="49" t="s">
        <v>51</v>
      </c>
      <c r="C6" s="48" t="s">
        <v>68</v>
      </c>
      <c r="D6" s="49" t="s">
        <v>93</v>
      </c>
      <c r="E6" s="50" t="s">
        <v>133</v>
      </c>
      <c r="F6" s="50" t="s">
        <v>52</v>
      </c>
      <c r="G6" s="50" t="s">
        <v>107</v>
      </c>
      <c r="H6" s="50" t="s">
        <v>53</v>
      </c>
      <c r="I6" s="50" t="s">
        <v>53</v>
      </c>
      <c r="K6" s="47" t="s">
        <v>143</v>
      </c>
      <c r="N6"/>
      <c r="Q6"/>
      <c r="R6"/>
    </row>
    <row r="7" spans="1:18" ht="15" customHeight="1">
      <c r="A7" s="31">
        <v>1</v>
      </c>
      <c r="B7" s="291" t="s">
        <v>642</v>
      </c>
      <c r="C7" s="292">
        <v>1849</v>
      </c>
      <c r="D7" s="291" t="s">
        <v>643</v>
      </c>
      <c r="E7" s="33" t="s">
        <v>644</v>
      </c>
      <c r="F7" s="33" t="s">
        <v>588</v>
      </c>
      <c r="G7" s="33">
        <v>6</v>
      </c>
      <c r="H7" s="33" t="s">
        <v>510</v>
      </c>
      <c r="I7" s="33" t="s">
        <v>599</v>
      </c>
      <c r="K7"/>
      <c r="N7"/>
      <c r="Q7"/>
      <c r="R7"/>
    </row>
    <row r="8" spans="1:18" ht="15" customHeight="1">
      <c r="A8" s="31">
        <v>2</v>
      </c>
      <c r="B8" s="291" t="s">
        <v>645</v>
      </c>
      <c r="C8" s="292">
        <v>2076</v>
      </c>
      <c r="D8" s="291" t="s">
        <v>646</v>
      </c>
      <c r="E8" s="33" t="s">
        <v>644</v>
      </c>
      <c r="F8" s="33" t="s">
        <v>588</v>
      </c>
      <c r="G8" s="33">
        <v>6</v>
      </c>
      <c r="H8" s="33" t="s">
        <v>538</v>
      </c>
      <c r="I8" s="33" t="s">
        <v>599</v>
      </c>
      <c r="K8" s="48" t="s">
        <v>138</v>
      </c>
      <c r="L8" s="49" t="s">
        <v>51</v>
      </c>
      <c r="M8" s="48" t="s">
        <v>68</v>
      </c>
      <c r="N8" s="49" t="s">
        <v>93</v>
      </c>
      <c r="O8" s="50" t="s">
        <v>133</v>
      </c>
      <c r="P8" s="50" t="s">
        <v>52</v>
      </c>
      <c r="Q8" s="355" t="s">
        <v>53</v>
      </c>
      <c r="R8" s="356" t="s">
        <v>733</v>
      </c>
    </row>
    <row r="9" spans="1:19" ht="15" customHeight="1">
      <c r="A9" s="31">
        <v>3</v>
      </c>
      <c r="B9" s="291" t="s">
        <v>647</v>
      </c>
      <c r="C9" s="292">
        <v>1467</v>
      </c>
      <c r="D9" s="291" t="s">
        <v>643</v>
      </c>
      <c r="E9" s="33" t="s">
        <v>648</v>
      </c>
      <c r="F9" s="33" t="s">
        <v>590</v>
      </c>
      <c r="G9" s="33">
        <v>6</v>
      </c>
      <c r="H9" s="33" t="s">
        <v>649</v>
      </c>
      <c r="I9" s="33" t="s">
        <v>516</v>
      </c>
      <c r="J9">
        <v>1</v>
      </c>
      <c r="K9" s="31">
        <v>66</v>
      </c>
      <c r="L9" s="32" t="s">
        <v>171</v>
      </c>
      <c r="M9" s="31">
        <v>1000</v>
      </c>
      <c r="N9" s="32" t="s">
        <v>118</v>
      </c>
      <c r="O9" s="33" t="s">
        <v>707</v>
      </c>
      <c r="P9" s="33" t="s">
        <v>579</v>
      </c>
      <c r="Q9" s="93" t="s">
        <v>692</v>
      </c>
      <c r="R9" s="122">
        <v>2</v>
      </c>
      <c r="S9" s="38">
        <v>40</v>
      </c>
    </row>
    <row r="10" spans="1:19" ht="15" customHeight="1">
      <c r="A10" s="31">
        <v>4</v>
      </c>
      <c r="B10" s="291" t="s">
        <v>650</v>
      </c>
      <c r="C10" s="292">
        <v>1588</v>
      </c>
      <c r="D10" s="291" t="s">
        <v>651</v>
      </c>
      <c r="E10" s="33" t="s">
        <v>648</v>
      </c>
      <c r="F10" s="33" t="s">
        <v>590</v>
      </c>
      <c r="G10" s="33">
        <v>6</v>
      </c>
      <c r="H10" s="33" t="s">
        <v>564</v>
      </c>
      <c r="I10" s="33" t="s">
        <v>531</v>
      </c>
      <c r="J10">
        <v>2</v>
      </c>
      <c r="K10" s="31">
        <v>90</v>
      </c>
      <c r="L10" s="32" t="s">
        <v>723</v>
      </c>
      <c r="M10" s="31">
        <v>1000</v>
      </c>
      <c r="N10" s="32" t="s">
        <v>704</v>
      </c>
      <c r="O10" s="33" t="s">
        <v>707</v>
      </c>
      <c r="P10" s="33" t="s">
        <v>576</v>
      </c>
      <c r="Q10" s="93" t="s">
        <v>693</v>
      </c>
      <c r="R10" s="122">
        <v>1</v>
      </c>
      <c r="S10" s="38">
        <v>35</v>
      </c>
    </row>
    <row r="11" spans="1:19" ht="15" customHeight="1">
      <c r="A11" s="31">
        <v>5</v>
      </c>
      <c r="B11" s="32" t="s">
        <v>21</v>
      </c>
      <c r="C11" s="31">
        <v>1761</v>
      </c>
      <c r="D11" s="32" t="s">
        <v>652</v>
      </c>
      <c r="E11" s="33" t="s">
        <v>653</v>
      </c>
      <c r="F11" s="33" t="s">
        <v>593</v>
      </c>
      <c r="G11" s="33">
        <v>5</v>
      </c>
      <c r="H11" s="33" t="s">
        <v>510</v>
      </c>
      <c r="I11" s="33" t="s">
        <v>464</v>
      </c>
      <c r="J11">
        <v>3</v>
      </c>
      <c r="K11" s="31">
        <v>92</v>
      </c>
      <c r="L11" s="32" t="s">
        <v>726</v>
      </c>
      <c r="M11" s="31">
        <v>1000</v>
      </c>
      <c r="N11" s="32" t="s">
        <v>704</v>
      </c>
      <c r="O11" s="33" t="s">
        <v>727</v>
      </c>
      <c r="P11" s="33" t="s">
        <v>725</v>
      </c>
      <c r="Q11" s="93" t="s">
        <v>719</v>
      </c>
      <c r="R11" s="122">
        <v>1</v>
      </c>
      <c r="S11" s="38">
        <v>32</v>
      </c>
    </row>
    <row r="12" spans="1:9" ht="15" customHeight="1">
      <c r="A12" s="31">
        <v>6</v>
      </c>
      <c r="B12" s="291" t="s">
        <v>654</v>
      </c>
      <c r="C12" s="292">
        <v>1818</v>
      </c>
      <c r="D12" s="291" t="s">
        <v>651</v>
      </c>
      <c r="E12" s="33" t="s">
        <v>655</v>
      </c>
      <c r="F12" s="33" t="s">
        <v>593</v>
      </c>
      <c r="G12" s="33">
        <v>5</v>
      </c>
      <c r="H12" s="33" t="s">
        <v>552</v>
      </c>
      <c r="I12" s="33" t="s">
        <v>467</v>
      </c>
    </row>
    <row r="13" spans="1:18" ht="15" customHeight="1">
      <c r="A13" s="31">
        <v>7</v>
      </c>
      <c r="B13" s="32" t="s">
        <v>103</v>
      </c>
      <c r="C13" s="31">
        <v>1645</v>
      </c>
      <c r="D13" s="32" t="s">
        <v>118</v>
      </c>
      <c r="E13" s="33" t="s">
        <v>655</v>
      </c>
      <c r="F13" s="33" t="s">
        <v>593</v>
      </c>
      <c r="G13" s="33">
        <v>5</v>
      </c>
      <c r="H13" s="33" t="s">
        <v>538</v>
      </c>
      <c r="I13" s="33" t="s">
        <v>599</v>
      </c>
      <c r="K13" s="47" t="s">
        <v>144</v>
      </c>
      <c r="N13"/>
      <c r="Q13"/>
      <c r="R13"/>
    </row>
    <row r="14" spans="1:18" ht="15" customHeight="1">
      <c r="A14" s="31">
        <v>8</v>
      </c>
      <c r="B14" s="291" t="s">
        <v>431</v>
      </c>
      <c r="C14" s="292">
        <v>1653</v>
      </c>
      <c r="D14" s="291" t="s">
        <v>656</v>
      </c>
      <c r="E14" s="33" t="s">
        <v>644</v>
      </c>
      <c r="F14" s="33" t="s">
        <v>593</v>
      </c>
      <c r="G14" s="33">
        <v>5</v>
      </c>
      <c r="H14" s="33" t="s">
        <v>538</v>
      </c>
      <c r="I14" s="33" t="s">
        <v>481</v>
      </c>
      <c r="K14"/>
      <c r="N14"/>
      <c r="Q14"/>
      <c r="R14"/>
    </row>
    <row r="15" spans="1:18" ht="15" customHeight="1">
      <c r="A15" s="31">
        <v>9</v>
      </c>
      <c r="B15" s="32" t="s">
        <v>32</v>
      </c>
      <c r="C15" s="31">
        <v>1679</v>
      </c>
      <c r="D15" s="32" t="s">
        <v>172</v>
      </c>
      <c r="E15" s="33" t="s">
        <v>644</v>
      </c>
      <c r="F15" s="33" t="s">
        <v>582</v>
      </c>
      <c r="G15" s="33">
        <v>5</v>
      </c>
      <c r="H15" s="33" t="s">
        <v>510</v>
      </c>
      <c r="I15" s="33" t="s">
        <v>464</v>
      </c>
      <c r="K15" s="48" t="s">
        <v>138</v>
      </c>
      <c r="L15" s="49" t="s">
        <v>51</v>
      </c>
      <c r="M15" s="48" t="s">
        <v>68</v>
      </c>
      <c r="N15" s="49" t="s">
        <v>93</v>
      </c>
      <c r="O15" s="50" t="s">
        <v>133</v>
      </c>
      <c r="P15" s="50" t="s">
        <v>52</v>
      </c>
      <c r="Q15" s="50" t="s">
        <v>53</v>
      </c>
      <c r="R15" s="356" t="s">
        <v>733</v>
      </c>
    </row>
    <row r="16" spans="1:19" ht="15" customHeight="1">
      <c r="A16" s="31">
        <v>10</v>
      </c>
      <c r="B16" s="32" t="s">
        <v>33</v>
      </c>
      <c r="C16" s="31">
        <v>1815</v>
      </c>
      <c r="D16" s="32" t="s">
        <v>172</v>
      </c>
      <c r="E16" s="33" t="s">
        <v>644</v>
      </c>
      <c r="F16" s="33" t="s">
        <v>582</v>
      </c>
      <c r="G16" s="33">
        <v>5</v>
      </c>
      <c r="H16" s="33" t="s">
        <v>538</v>
      </c>
      <c r="I16" s="33" t="s">
        <v>492</v>
      </c>
      <c r="J16">
        <v>1</v>
      </c>
      <c r="K16" s="102">
        <v>68</v>
      </c>
      <c r="L16" s="157" t="s">
        <v>708</v>
      </c>
      <c r="M16" s="102">
        <v>1000</v>
      </c>
      <c r="N16" s="157" t="s">
        <v>652</v>
      </c>
      <c r="O16" s="74" t="s">
        <v>648</v>
      </c>
      <c r="P16" s="74" t="s">
        <v>579</v>
      </c>
      <c r="Q16" s="196" t="s">
        <v>709</v>
      </c>
      <c r="R16" s="122">
        <v>3</v>
      </c>
      <c r="S16" s="38">
        <v>40</v>
      </c>
    </row>
    <row r="17" spans="1:18" ht="15" customHeight="1">
      <c r="A17" s="31">
        <v>11</v>
      </c>
      <c r="B17" s="291" t="s">
        <v>657</v>
      </c>
      <c r="C17" s="292">
        <v>1728</v>
      </c>
      <c r="D17" s="291" t="s">
        <v>646</v>
      </c>
      <c r="E17" s="33" t="s">
        <v>655</v>
      </c>
      <c r="F17" s="33" t="s">
        <v>582</v>
      </c>
      <c r="G17" s="33">
        <v>5</v>
      </c>
      <c r="H17" s="33" t="s">
        <v>571</v>
      </c>
      <c r="I17" s="93" t="s">
        <v>658</v>
      </c>
      <c r="J17" s="39"/>
      <c r="K17" s="44"/>
      <c r="L17" s="37"/>
      <c r="M17" s="44"/>
      <c r="N17" s="37"/>
      <c r="O17" s="46"/>
      <c r="P17" s="46"/>
      <c r="Q17" s="46"/>
      <c r="R17" s="46"/>
    </row>
    <row r="18" spans="1:18" ht="15" customHeight="1">
      <c r="A18" s="31">
        <v>12</v>
      </c>
      <c r="B18" s="291" t="s">
        <v>659</v>
      </c>
      <c r="C18" s="292">
        <v>1512</v>
      </c>
      <c r="D18" s="291" t="s">
        <v>646</v>
      </c>
      <c r="E18" s="33" t="s">
        <v>660</v>
      </c>
      <c r="F18" s="33" t="s">
        <v>582</v>
      </c>
      <c r="G18" s="33">
        <v>5</v>
      </c>
      <c r="H18" s="33" t="s">
        <v>649</v>
      </c>
      <c r="I18" s="93" t="s">
        <v>534</v>
      </c>
      <c r="K18" s="47" t="s">
        <v>145</v>
      </c>
      <c r="N18"/>
      <c r="Q18"/>
      <c r="R18"/>
    </row>
    <row r="19" spans="1:18" ht="15" customHeight="1">
      <c r="A19" s="31">
        <v>13</v>
      </c>
      <c r="B19" s="291" t="s">
        <v>661</v>
      </c>
      <c r="C19" s="292">
        <v>1448</v>
      </c>
      <c r="D19" s="291" t="s">
        <v>643</v>
      </c>
      <c r="E19" s="33" t="s">
        <v>662</v>
      </c>
      <c r="F19" s="33" t="s">
        <v>582</v>
      </c>
      <c r="G19" s="33">
        <v>5</v>
      </c>
      <c r="H19" s="33" t="s">
        <v>564</v>
      </c>
      <c r="I19" s="33" t="s">
        <v>531</v>
      </c>
      <c r="K19"/>
      <c r="N19"/>
      <c r="Q19"/>
      <c r="R19"/>
    </row>
    <row r="20" spans="1:18" ht="15" customHeight="1">
      <c r="A20" s="31">
        <v>14</v>
      </c>
      <c r="B20" s="32" t="s">
        <v>119</v>
      </c>
      <c r="C20" s="31">
        <v>1400</v>
      </c>
      <c r="D20" s="32" t="s">
        <v>118</v>
      </c>
      <c r="E20" s="33" t="s">
        <v>660</v>
      </c>
      <c r="F20" s="33" t="s">
        <v>582</v>
      </c>
      <c r="G20" s="33">
        <v>4</v>
      </c>
      <c r="H20" s="33" t="s">
        <v>564</v>
      </c>
      <c r="I20" s="33" t="s">
        <v>663</v>
      </c>
      <c r="K20" s="48" t="s">
        <v>138</v>
      </c>
      <c r="L20" s="49" t="s">
        <v>51</v>
      </c>
      <c r="M20" s="48" t="s">
        <v>68</v>
      </c>
      <c r="N20" s="49" t="s">
        <v>93</v>
      </c>
      <c r="O20" s="50" t="s">
        <v>133</v>
      </c>
      <c r="P20" s="50" t="s">
        <v>52</v>
      </c>
      <c r="Q20" s="50" t="s">
        <v>53</v>
      </c>
      <c r="R20" s="356" t="s">
        <v>733</v>
      </c>
    </row>
    <row r="21" spans="1:19" ht="15" customHeight="1">
      <c r="A21" s="31">
        <v>15</v>
      </c>
      <c r="B21" s="32" t="s">
        <v>31</v>
      </c>
      <c r="C21" s="31">
        <v>1342</v>
      </c>
      <c r="D21" s="32" t="s">
        <v>118</v>
      </c>
      <c r="E21" s="33" t="s">
        <v>644</v>
      </c>
      <c r="F21" s="33" t="s">
        <v>582</v>
      </c>
      <c r="G21" s="33">
        <v>5</v>
      </c>
      <c r="H21" s="33" t="s">
        <v>664</v>
      </c>
      <c r="I21" s="33" t="s">
        <v>498</v>
      </c>
      <c r="J21">
        <v>1</v>
      </c>
      <c r="K21" s="31">
        <v>23</v>
      </c>
      <c r="L21" s="32" t="s">
        <v>673</v>
      </c>
      <c r="M21" s="31">
        <v>1000</v>
      </c>
      <c r="N21" s="32" t="s">
        <v>652</v>
      </c>
      <c r="O21" s="33" t="s">
        <v>662</v>
      </c>
      <c r="P21" s="33" t="s">
        <v>577</v>
      </c>
      <c r="Q21" s="93" t="s">
        <v>664</v>
      </c>
      <c r="R21" s="122">
        <v>4</v>
      </c>
      <c r="S21" s="38">
        <v>40</v>
      </c>
    </row>
    <row r="22" spans="1:19" ht="15" customHeight="1">
      <c r="A22" s="31">
        <v>16</v>
      </c>
      <c r="B22" s="32" t="s">
        <v>423</v>
      </c>
      <c r="C22" s="31">
        <v>1430</v>
      </c>
      <c r="D22" s="32" t="s">
        <v>665</v>
      </c>
      <c r="E22" s="33" t="s">
        <v>644</v>
      </c>
      <c r="F22" s="33" t="s">
        <v>582</v>
      </c>
      <c r="G22" s="33">
        <v>5</v>
      </c>
      <c r="H22" s="33" t="s">
        <v>666</v>
      </c>
      <c r="I22" s="33" t="s">
        <v>526</v>
      </c>
      <c r="J22">
        <v>2</v>
      </c>
      <c r="K22" s="31">
        <v>36</v>
      </c>
      <c r="L22" s="32" t="s">
        <v>99</v>
      </c>
      <c r="M22" s="31">
        <v>1250</v>
      </c>
      <c r="N22" s="32" t="s">
        <v>686</v>
      </c>
      <c r="O22" s="33" t="s">
        <v>662</v>
      </c>
      <c r="P22" s="33" t="s">
        <v>573</v>
      </c>
      <c r="Q22" s="93" t="s">
        <v>671</v>
      </c>
      <c r="R22" s="122">
        <v>4</v>
      </c>
      <c r="S22" s="38">
        <v>35</v>
      </c>
    </row>
    <row r="23" spans="1:19" ht="15" customHeight="1">
      <c r="A23" s="31">
        <v>17</v>
      </c>
      <c r="B23" s="32" t="s">
        <v>49</v>
      </c>
      <c r="C23" s="31">
        <v>1337</v>
      </c>
      <c r="D23" s="32" t="s">
        <v>665</v>
      </c>
      <c r="E23" s="33" t="s">
        <v>644</v>
      </c>
      <c r="F23" s="33" t="s">
        <v>582</v>
      </c>
      <c r="G23" s="33">
        <v>5</v>
      </c>
      <c r="H23" s="33" t="s">
        <v>667</v>
      </c>
      <c r="I23" s="33" t="s">
        <v>663</v>
      </c>
      <c r="J23">
        <v>3</v>
      </c>
      <c r="K23" s="102">
        <v>55</v>
      </c>
      <c r="L23" s="157" t="s">
        <v>164</v>
      </c>
      <c r="M23" s="102">
        <v>1000</v>
      </c>
      <c r="N23" s="157" t="s">
        <v>675</v>
      </c>
      <c r="O23" s="74" t="s">
        <v>662</v>
      </c>
      <c r="P23" s="74" t="s">
        <v>579</v>
      </c>
      <c r="Q23" s="196" t="s">
        <v>666</v>
      </c>
      <c r="R23" s="122">
        <v>3</v>
      </c>
      <c r="S23" s="38">
        <v>32</v>
      </c>
    </row>
    <row r="24" spans="1:18" ht="15" customHeight="1">
      <c r="A24" s="31">
        <v>18</v>
      </c>
      <c r="B24" s="291" t="s">
        <v>668</v>
      </c>
      <c r="C24" s="292">
        <v>1250</v>
      </c>
      <c r="D24" s="291" t="s">
        <v>669</v>
      </c>
      <c r="E24" s="33" t="s">
        <v>670</v>
      </c>
      <c r="F24" s="33" t="s">
        <v>582</v>
      </c>
      <c r="G24" s="33">
        <v>5</v>
      </c>
      <c r="H24" s="33" t="s">
        <v>671</v>
      </c>
      <c r="I24" s="93" t="s">
        <v>526</v>
      </c>
      <c r="J24" s="39"/>
      <c r="K24" s="44"/>
      <c r="L24" s="37"/>
      <c r="M24" s="44"/>
      <c r="N24" s="37"/>
      <c r="O24" s="46"/>
      <c r="P24" s="46"/>
      <c r="Q24" s="46"/>
      <c r="R24" s="46"/>
    </row>
    <row r="25" spans="1:18" ht="15" customHeight="1">
      <c r="A25" s="31">
        <v>19</v>
      </c>
      <c r="B25" s="32" t="s">
        <v>252</v>
      </c>
      <c r="C25" s="31">
        <v>1250</v>
      </c>
      <c r="D25" s="32" t="s">
        <v>652</v>
      </c>
      <c r="E25" s="33" t="s">
        <v>660</v>
      </c>
      <c r="F25" s="33" t="s">
        <v>577</v>
      </c>
      <c r="G25" s="33">
        <v>4</v>
      </c>
      <c r="H25" s="33" t="s">
        <v>561</v>
      </c>
      <c r="I25" s="93" t="s">
        <v>531</v>
      </c>
      <c r="K25" s="47" t="s">
        <v>146</v>
      </c>
      <c r="N25"/>
      <c r="Q25"/>
      <c r="R25"/>
    </row>
    <row r="26" spans="1:18" ht="15" customHeight="1">
      <c r="A26" s="31">
        <v>20</v>
      </c>
      <c r="B26" s="291" t="s">
        <v>672</v>
      </c>
      <c r="C26" s="292">
        <v>1547</v>
      </c>
      <c r="D26" s="291" t="s">
        <v>651</v>
      </c>
      <c r="E26" s="33" t="s">
        <v>662</v>
      </c>
      <c r="F26" s="33" t="s">
        <v>577</v>
      </c>
      <c r="G26" s="33">
        <v>4</v>
      </c>
      <c r="H26" s="33" t="s">
        <v>542</v>
      </c>
      <c r="I26" s="93" t="s">
        <v>469</v>
      </c>
      <c r="K26"/>
      <c r="N26"/>
      <c r="Q26"/>
      <c r="R26"/>
    </row>
    <row r="27" spans="1:18" ht="15" customHeight="1">
      <c r="A27" s="31">
        <v>21</v>
      </c>
      <c r="B27" s="32" t="s">
        <v>20</v>
      </c>
      <c r="C27" s="31">
        <v>1618</v>
      </c>
      <c r="D27" s="32" t="s">
        <v>652</v>
      </c>
      <c r="E27" s="33" t="s">
        <v>644</v>
      </c>
      <c r="F27" s="33" t="s">
        <v>577</v>
      </c>
      <c r="G27" s="33">
        <v>4</v>
      </c>
      <c r="H27" s="33" t="s">
        <v>564</v>
      </c>
      <c r="I27" s="33" t="s">
        <v>526</v>
      </c>
      <c r="K27" s="48" t="s">
        <v>138</v>
      </c>
      <c r="L27" s="49" t="s">
        <v>51</v>
      </c>
      <c r="M27" s="48" t="s">
        <v>68</v>
      </c>
      <c r="N27" s="49" t="s">
        <v>93</v>
      </c>
      <c r="O27" s="50" t="s">
        <v>133</v>
      </c>
      <c r="P27" s="50" t="s">
        <v>52</v>
      </c>
      <c r="Q27" s="50" t="s">
        <v>53</v>
      </c>
      <c r="R27" s="356" t="s">
        <v>733</v>
      </c>
    </row>
    <row r="28" spans="1:19" ht="15" customHeight="1">
      <c r="A28" s="31" t="s">
        <v>94</v>
      </c>
      <c r="B28" s="32" t="s">
        <v>102</v>
      </c>
      <c r="C28" s="31">
        <v>1375</v>
      </c>
      <c r="D28" s="32" t="s">
        <v>118</v>
      </c>
      <c r="E28" s="33" t="s">
        <v>655</v>
      </c>
      <c r="F28" s="33" t="s">
        <v>577</v>
      </c>
      <c r="G28" s="33">
        <v>4</v>
      </c>
      <c r="H28" s="33" t="s">
        <v>564</v>
      </c>
      <c r="I28" s="33" t="s">
        <v>526</v>
      </c>
      <c r="J28">
        <v>1</v>
      </c>
      <c r="K28" s="31">
        <v>5</v>
      </c>
      <c r="L28" s="32" t="s">
        <v>21</v>
      </c>
      <c r="M28" s="31">
        <v>1761</v>
      </c>
      <c r="N28" s="32" t="s">
        <v>652</v>
      </c>
      <c r="O28" s="33" t="s">
        <v>653</v>
      </c>
      <c r="P28" s="33" t="s">
        <v>593</v>
      </c>
      <c r="Q28" s="93" t="s">
        <v>510</v>
      </c>
      <c r="R28" s="122">
        <v>5</v>
      </c>
      <c r="S28" s="38">
        <v>40</v>
      </c>
    </row>
    <row r="29" spans="1:19" ht="15" customHeight="1">
      <c r="A29" s="31">
        <v>23</v>
      </c>
      <c r="B29" s="32" t="s">
        <v>673</v>
      </c>
      <c r="C29" s="31">
        <v>1000</v>
      </c>
      <c r="D29" s="32" t="s">
        <v>652</v>
      </c>
      <c r="E29" s="33" t="s">
        <v>662</v>
      </c>
      <c r="F29" s="33" t="s">
        <v>577</v>
      </c>
      <c r="G29" s="33">
        <v>4</v>
      </c>
      <c r="H29" s="33" t="s">
        <v>664</v>
      </c>
      <c r="I29" s="33" t="s">
        <v>663</v>
      </c>
      <c r="J29">
        <v>2</v>
      </c>
      <c r="K29" s="31">
        <v>51</v>
      </c>
      <c r="L29" s="32" t="s">
        <v>376</v>
      </c>
      <c r="M29" s="31">
        <v>1000</v>
      </c>
      <c r="N29" s="32" t="s">
        <v>731</v>
      </c>
      <c r="O29" s="33" t="s">
        <v>653</v>
      </c>
      <c r="P29" s="33" t="s">
        <v>578</v>
      </c>
      <c r="Q29" s="93" t="s">
        <v>701</v>
      </c>
      <c r="R29" s="122">
        <v>3</v>
      </c>
      <c r="S29" s="38">
        <v>35</v>
      </c>
    </row>
    <row r="30" spans="1:9" ht="15" customHeight="1">
      <c r="A30" s="31">
        <v>24</v>
      </c>
      <c r="B30" s="291" t="s">
        <v>674</v>
      </c>
      <c r="C30" s="292">
        <v>1250</v>
      </c>
      <c r="D30" s="291" t="s">
        <v>643</v>
      </c>
      <c r="E30" s="33" t="s">
        <v>670</v>
      </c>
      <c r="F30" s="33" t="s">
        <v>577</v>
      </c>
      <c r="G30" s="33">
        <v>4</v>
      </c>
      <c r="H30" s="33" t="s">
        <v>664</v>
      </c>
      <c r="I30" s="33" t="s">
        <v>526</v>
      </c>
    </row>
    <row r="31" spans="1:11" ht="15" customHeight="1">
      <c r="A31" s="31">
        <v>25</v>
      </c>
      <c r="B31" s="32" t="s">
        <v>175</v>
      </c>
      <c r="C31" s="31">
        <v>1304</v>
      </c>
      <c r="D31" s="32" t="s">
        <v>118</v>
      </c>
      <c r="E31" s="33" t="s">
        <v>660</v>
      </c>
      <c r="F31" s="33" t="s">
        <v>577</v>
      </c>
      <c r="G31" s="33">
        <v>4</v>
      </c>
      <c r="H31" s="33" t="s">
        <v>664</v>
      </c>
      <c r="I31" s="33" t="s">
        <v>509</v>
      </c>
      <c r="K31" s="47" t="s">
        <v>147</v>
      </c>
    </row>
    <row r="32" spans="1:9" ht="15" customHeight="1">
      <c r="A32" s="31">
        <v>26</v>
      </c>
      <c r="B32" s="32" t="s">
        <v>48</v>
      </c>
      <c r="C32" s="31">
        <v>1000</v>
      </c>
      <c r="D32" s="32" t="s">
        <v>675</v>
      </c>
      <c r="E32" s="33" t="s">
        <v>644</v>
      </c>
      <c r="F32" s="33" t="s">
        <v>573</v>
      </c>
      <c r="G32" s="33">
        <v>3</v>
      </c>
      <c r="H32" s="33" t="s">
        <v>676</v>
      </c>
      <c r="I32" s="33" t="s">
        <v>469</v>
      </c>
    </row>
    <row r="33" spans="1:18" ht="15" customHeight="1">
      <c r="A33" s="31">
        <v>27</v>
      </c>
      <c r="B33" s="32" t="s">
        <v>139</v>
      </c>
      <c r="C33" s="31">
        <v>1250</v>
      </c>
      <c r="D33" s="32" t="s">
        <v>652</v>
      </c>
      <c r="E33" s="33" t="s">
        <v>677</v>
      </c>
      <c r="F33" s="33" t="s">
        <v>573</v>
      </c>
      <c r="G33" s="33">
        <v>4</v>
      </c>
      <c r="H33" s="33" t="s">
        <v>561</v>
      </c>
      <c r="I33" s="33" t="s">
        <v>484</v>
      </c>
      <c r="K33" s="48" t="s">
        <v>138</v>
      </c>
      <c r="L33" s="49" t="s">
        <v>51</v>
      </c>
      <c r="M33" s="48" t="s">
        <v>68</v>
      </c>
      <c r="N33" s="49" t="s">
        <v>93</v>
      </c>
      <c r="O33" s="50" t="s">
        <v>133</v>
      </c>
      <c r="P33" s="50" t="s">
        <v>52</v>
      </c>
      <c r="Q33" s="50" t="s">
        <v>53</v>
      </c>
      <c r="R33" s="356" t="s">
        <v>733</v>
      </c>
    </row>
    <row r="34" spans="1:19" ht="15" customHeight="1">
      <c r="A34" s="31">
        <v>28</v>
      </c>
      <c r="B34" s="32" t="s">
        <v>45</v>
      </c>
      <c r="C34" s="31">
        <v>1000</v>
      </c>
      <c r="D34" s="32" t="s">
        <v>675</v>
      </c>
      <c r="E34" s="33" t="s">
        <v>655</v>
      </c>
      <c r="F34" s="33" t="s">
        <v>573</v>
      </c>
      <c r="G34" s="33">
        <v>4</v>
      </c>
      <c r="H34" s="33" t="s">
        <v>542</v>
      </c>
      <c r="I34" s="33" t="s">
        <v>534</v>
      </c>
      <c r="J34">
        <v>1</v>
      </c>
      <c r="K34" s="31">
        <v>27</v>
      </c>
      <c r="L34" s="32" t="s">
        <v>139</v>
      </c>
      <c r="M34" s="31">
        <v>1250</v>
      </c>
      <c r="N34" s="32" t="s">
        <v>652</v>
      </c>
      <c r="O34" s="33" t="s">
        <v>677</v>
      </c>
      <c r="P34" s="33" t="s">
        <v>573</v>
      </c>
      <c r="Q34" s="93" t="s">
        <v>561</v>
      </c>
      <c r="R34" s="122">
        <v>4</v>
      </c>
      <c r="S34" s="38">
        <v>40</v>
      </c>
    </row>
    <row r="35" spans="1:19" ht="15" customHeight="1">
      <c r="A35" s="31">
        <v>29</v>
      </c>
      <c r="B35" s="32" t="s">
        <v>254</v>
      </c>
      <c r="C35" s="31">
        <v>1250</v>
      </c>
      <c r="D35" s="32" t="s">
        <v>678</v>
      </c>
      <c r="E35" s="33" t="s">
        <v>660</v>
      </c>
      <c r="F35" s="33" t="s">
        <v>573</v>
      </c>
      <c r="G35" s="33">
        <v>4</v>
      </c>
      <c r="H35" s="33" t="s">
        <v>649</v>
      </c>
      <c r="I35" s="33" t="s">
        <v>534</v>
      </c>
      <c r="J35">
        <v>2</v>
      </c>
      <c r="K35" s="31">
        <v>47</v>
      </c>
      <c r="L35" s="32" t="s">
        <v>389</v>
      </c>
      <c r="M35" s="31">
        <v>1100</v>
      </c>
      <c r="N35" s="32" t="s">
        <v>678</v>
      </c>
      <c r="O35" s="33" t="s">
        <v>670</v>
      </c>
      <c r="P35" s="33" t="s">
        <v>578</v>
      </c>
      <c r="Q35" s="93" t="s">
        <v>699</v>
      </c>
      <c r="R35" s="122">
        <v>3</v>
      </c>
      <c r="S35" s="38">
        <v>35</v>
      </c>
    </row>
    <row r="36" spans="1:19" ht="15" customHeight="1">
      <c r="A36" s="31">
        <v>30</v>
      </c>
      <c r="B36" s="291" t="s">
        <v>679</v>
      </c>
      <c r="C36" s="292">
        <v>1522</v>
      </c>
      <c r="D36" s="291" t="s">
        <v>680</v>
      </c>
      <c r="E36" s="33" t="s">
        <v>662</v>
      </c>
      <c r="F36" s="33" t="s">
        <v>573</v>
      </c>
      <c r="G36" s="33">
        <v>4</v>
      </c>
      <c r="H36" s="33" t="s">
        <v>666</v>
      </c>
      <c r="I36" s="33" t="s">
        <v>663</v>
      </c>
      <c r="J36">
        <v>3</v>
      </c>
      <c r="K36" s="31">
        <v>56</v>
      </c>
      <c r="L36" s="32" t="s">
        <v>547</v>
      </c>
      <c r="M36" s="31">
        <v>1000</v>
      </c>
      <c r="N36" s="32" t="s">
        <v>675</v>
      </c>
      <c r="O36" s="33" t="s">
        <v>677</v>
      </c>
      <c r="P36" s="33" t="s">
        <v>579</v>
      </c>
      <c r="Q36" s="93" t="s">
        <v>666</v>
      </c>
      <c r="R36" s="122">
        <v>3</v>
      </c>
      <c r="S36" s="38">
        <v>32</v>
      </c>
    </row>
    <row r="37" spans="1:19" ht="15" customHeight="1">
      <c r="A37" s="31">
        <v>31</v>
      </c>
      <c r="B37" s="291" t="s">
        <v>681</v>
      </c>
      <c r="C37" s="292">
        <v>1250</v>
      </c>
      <c r="D37" s="291" t="s">
        <v>643</v>
      </c>
      <c r="E37" s="33" t="s">
        <v>660</v>
      </c>
      <c r="F37" s="33" t="s">
        <v>573</v>
      </c>
      <c r="G37" s="33">
        <v>4</v>
      </c>
      <c r="H37" s="33" t="s">
        <v>666</v>
      </c>
      <c r="I37" s="33" t="s">
        <v>526</v>
      </c>
      <c r="J37">
        <v>4</v>
      </c>
      <c r="K37" s="31">
        <v>58</v>
      </c>
      <c r="L37" s="32" t="s">
        <v>231</v>
      </c>
      <c r="M37" s="31">
        <v>1000</v>
      </c>
      <c r="N37" s="32" t="s">
        <v>121</v>
      </c>
      <c r="O37" s="33" t="s">
        <v>677</v>
      </c>
      <c r="P37" s="33" t="s">
        <v>579</v>
      </c>
      <c r="Q37" s="93" t="s">
        <v>667</v>
      </c>
      <c r="R37" s="122">
        <v>3</v>
      </c>
      <c r="S37" s="38">
        <v>30</v>
      </c>
    </row>
    <row r="38" spans="1:19" ht="15" customHeight="1">
      <c r="A38" s="31">
        <v>32</v>
      </c>
      <c r="B38" s="291" t="s">
        <v>682</v>
      </c>
      <c r="C38" s="292">
        <v>1100</v>
      </c>
      <c r="D38" s="291" t="s">
        <v>643</v>
      </c>
      <c r="E38" s="33" t="s">
        <v>670</v>
      </c>
      <c r="F38" s="33" t="s">
        <v>573</v>
      </c>
      <c r="G38" s="33">
        <v>4</v>
      </c>
      <c r="H38" s="33" t="s">
        <v>666</v>
      </c>
      <c r="I38" s="33" t="s">
        <v>552</v>
      </c>
      <c r="J38">
        <v>5</v>
      </c>
      <c r="K38" s="31">
        <v>62</v>
      </c>
      <c r="L38" s="32" t="s">
        <v>154</v>
      </c>
      <c r="M38" s="31">
        <v>1000</v>
      </c>
      <c r="N38" s="32" t="s">
        <v>697</v>
      </c>
      <c r="O38" s="33" t="s">
        <v>677</v>
      </c>
      <c r="P38" s="33" t="s">
        <v>579</v>
      </c>
      <c r="Q38" s="93" t="s">
        <v>688</v>
      </c>
      <c r="R38" s="122">
        <v>3</v>
      </c>
      <c r="S38" s="38">
        <v>29</v>
      </c>
    </row>
    <row r="39" spans="1:19" ht="15" customHeight="1">
      <c r="A39" s="31">
        <v>33</v>
      </c>
      <c r="B39" s="291" t="s">
        <v>683</v>
      </c>
      <c r="C39" s="292">
        <v>1250</v>
      </c>
      <c r="D39" s="291" t="s">
        <v>646</v>
      </c>
      <c r="E39" s="33" t="s">
        <v>677</v>
      </c>
      <c r="F39" s="33" t="s">
        <v>573</v>
      </c>
      <c r="G39" s="33">
        <v>4</v>
      </c>
      <c r="H39" s="33" t="s">
        <v>667</v>
      </c>
      <c r="I39" s="33" t="s">
        <v>663</v>
      </c>
      <c r="J39">
        <v>6</v>
      </c>
      <c r="K39" s="31">
        <v>63</v>
      </c>
      <c r="L39" s="32" t="s">
        <v>230</v>
      </c>
      <c r="M39" s="31">
        <v>1000</v>
      </c>
      <c r="N39" s="32" t="s">
        <v>704</v>
      </c>
      <c r="O39" s="33" t="s">
        <v>677</v>
      </c>
      <c r="P39" s="33" t="s">
        <v>579</v>
      </c>
      <c r="Q39" s="93" t="s">
        <v>705</v>
      </c>
      <c r="R39" s="122">
        <v>3</v>
      </c>
      <c r="S39" s="38">
        <v>28</v>
      </c>
    </row>
    <row r="40" spans="1:19" ht="15" customHeight="1">
      <c r="A40" s="31">
        <v>34</v>
      </c>
      <c r="B40" s="32" t="s">
        <v>414</v>
      </c>
      <c r="C40" s="31">
        <v>1000</v>
      </c>
      <c r="D40" s="32" t="s">
        <v>665</v>
      </c>
      <c r="E40" s="33" t="s">
        <v>655</v>
      </c>
      <c r="F40" s="33" t="s">
        <v>573</v>
      </c>
      <c r="G40" s="33">
        <v>4</v>
      </c>
      <c r="H40" s="33" t="s">
        <v>667</v>
      </c>
      <c r="I40" s="33" t="s">
        <v>526</v>
      </c>
      <c r="J40">
        <v>7</v>
      </c>
      <c r="K40" s="31">
        <v>65</v>
      </c>
      <c r="L40" s="32" t="s">
        <v>232</v>
      </c>
      <c r="M40" s="31">
        <v>1000</v>
      </c>
      <c r="N40" s="32" t="s">
        <v>121</v>
      </c>
      <c r="O40" s="33" t="s">
        <v>677</v>
      </c>
      <c r="P40" s="33" t="s">
        <v>579</v>
      </c>
      <c r="Q40" s="93" t="s">
        <v>692</v>
      </c>
      <c r="R40" s="122">
        <v>3</v>
      </c>
      <c r="S40" s="38">
        <v>27</v>
      </c>
    </row>
    <row r="41" spans="1:19" ht="15" customHeight="1">
      <c r="A41" s="31">
        <v>35</v>
      </c>
      <c r="B41" s="291" t="s">
        <v>684</v>
      </c>
      <c r="C41" s="292">
        <v>1250</v>
      </c>
      <c r="D41" s="291" t="s">
        <v>685</v>
      </c>
      <c r="E41" s="33" t="s">
        <v>660</v>
      </c>
      <c r="F41" s="33" t="s">
        <v>573</v>
      </c>
      <c r="G41" s="33">
        <v>4</v>
      </c>
      <c r="H41" s="33" t="s">
        <v>667</v>
      </c>
      <c r="I41" s="33" t="s">
        <v>510</v>
      </c>
      <c r="J41">
        <v>8</v>
      </c>
      <c r="K41" s="31">
        <v>67</v>
      </c>
      <c r="L41" s="32" t="s">
        <v>240</v>
      </c>
      <c r="M41" s="31">
        <v>1000</v>
      </c>
      <c r="N41" s="32" t="s">
        <v>704</v>
      </c>
      <c r="O41" s="33" t="s">
        <v>677</v>
      </c>
      <c r="P41" s="33" t="s">
        <v>579</v>
      </c>
      <c r="Q41" s="93" t="s">
        <v>692</v>
      </c>
      <c r="R41" s="122">
        <v>3</v>
      </c>
      <c r="S41" s="38">
        <v>26</v>
      </c>
    </row>
    <row r="42" spans="1:19" ht="15" customHeight="1">
      <c r="A42" s="31">
        <v>36</v>
      </c>
      <c r="B42" s="32" t="s">
        <v>99</v>
      </c>
      <c r="C42" s="31">
        <v>1250</v>
      </c>
      <c r="D42" s="32" t="s">
        <v>686</v>
      </c>
      <c r="E42" s="33" t="s">
        <v>662</v>
      </c>
      <c r="F42" s="33" t="s">
        <v>573</v>
      </c>
      <c r="G42" s="33">
        <v>4</v>
      </c>
      <c r="H42" s="33" t="s">
        <v>671</v>
      </c>
      <c r="I42" s="33" t="s">
        <v>509</v>
      </c>
      <c r="J42">
        <v>9</v>
      </c>
      <c r="K42" s="31">
        <v>70</v>
      </c>
      <c r="L42" s="32" t="s">
        <v>710</v>
      </c>
      <c r="M42" s="31">
        <v>1000</v>
      </c>
      <c r="N42" s="32" t="s">
        <v>118</v>
      </c>
      <c r="O42" s="33" t="s">
        <v>677</v>
      </c>
      <c r="P42" s="33" t="s">
        <v>579</v>
      </c>
      <c r="Q42" s="93" t="s">
        <v>709</v>
      </c>
      <c r="R42" s="122">
        <v>3</v>
      </c>
      <c r="S42" s="38">
        <v>25</v>
      </c>
    </row>
    <row r="43" spans="1:19" ht="15" customHeight="1">
      <c r="A43" s="31">
        <v>37</v>
      </c>
      <c r="B43" s="32" t="s">
        <v>110</v>
      </c>
      <c r="C43" s="31">
        <v>1100</v>
      </c>
      <c r="D43" s="32" t="s">
        <v>172</v>
      </c>
      <c r="E43" s="33" t="s">
        <v>655</v>
      </c>
      <c r="F43" s="33" t="s">
        <v>573</v>
      </c>
      <c r="G43" s="33">
        <v>4</v>
      </c>
      <c r="H43" s="33" t="s">
        <v>687</v>
      </c>
      <c r="I43" s="93" t="s">
        <v>554</v>
      </c>
      <c r="J43">
        <v>10</v>
      </c>
      <c r="K43" s="31">
        <v>72</v>
      </c>
      <c r="L43" s="32" t="s">
        <v>184</v>
      </c>
      <c r="M43" s="31">
        <v>1000</v>
      </c>
      <c r="N43" s="32" t="s">
        <v>675</v>
      </c>
      <c r="O43" s="33" t="s">
        <v>677</v>
      </c>
      <c r="P43" s="33" t="s">
        <v>579</v>
      </c>
      <c r="Q43" s="93" t="s">
        <v>693</v>
      </c>
      <c r="R43" s="122">
        <v>3</v>
      </c>
      <c r="S43" s="38">
        <v>24</v>
      </c>
    </row>
    <row r="44" spans="1:19" ht="15" customHeight="1">
      <c r="A44" s="31">
        <v>38</v>
      </c>
      <c r="B44" s="32" t="s">
        <v>153</v>
      </c>
      <c r="C44" s="31">
        <v>1000</v>
      </c>
      <c r="D44" s="32" t="s">
        <v>118</v>
      </c>
      <c r="E44" s="33" t="s">
        <v>660</v>
      </c>
      <c r="F44" s="33" t="s">
        <v>573</v>
      </c>
      <c r="G44" s="33">
        <v>4</v>
      </c>
      <c r="H44" s="33" t="s">
        <v>688</v>
      </c>
      <c r="I44" s="93" t="s">
        <v>554</v>
      </c>
      <c r="J44">
        <v>11</v>
      </c>
      <c r="K44" s="31">
        <v>73</v>
      </c>
      <c r="L44" s="32" t="s">
        <v>518</v>
      </c>
      <c r="M44" s="31">
        <v>1000</v>
      </c>
      <c r="N44" s="32" t="s">
        <v>172</v>
      </c>
      <c r="O44" s="33" t="s">
        <v>677</v>
      </c>
      <c r="P44" s="33" t="s">
        <v>579</v>
      </c>
      <c r="Q44" s="93" t="s">
        <v>698</v>
      </c>
      <c r="R44" s="122">
        <v>3</v>
      </c>
      <c r="S44" s="38">
        <v>23</v>
      </c>
    </row>
    <row r="45" spans="1:19" ht="15" customHeight="1">
      <c r="A45" s="31">
        <v>39</v>
      </c>
      <c r="B45" s="32" t="s">
        <v>157</v>
      </c>
      <c r="C45" s="31">
        <v>1000</v>
      </c>
      <c r="D45" s="32" t="s">
        <v>675</v>
      </c>
      <c r="E45" s="33" t="s">
        <v>660</v>
      </c>
      <c r="F45" s="33" t="s">
        <v>573</v>
      </c>
      <c r="G45" s="33">
        <v>4</v>
      </c>
      <c r="H45" s="33" t="s">
        <v>689</v>
      </c>
      <c r="I45" s="93" t="s">
        <v>690</v>
      </c>
      <c r="J45">
        <v>12</v>
      </c>
      <c r="K45" s="31">
        <v>76</v>
      </c>
      <c r="L45" s="32" t="s">
        <v>396</v>
      </c>
      <c r="M45" s="31">
        <v>1000</v>
      </c>
      <c r="N45" s="32" t="s">
        <v>700</v>
      </c>
      <c r="O45" s="33" t="s">
        <v>677</v>
      </c>
      <c r="P45" s="33" t="s">
        <v>587</v>
      </c>
      <c r="Q45" s="93" t="s">
        <v>714</v>
      </c>
      <c r="R45" s="122">
        <v>2</v>
      </c>
      <c r="S45" s="38">
        <v>22</v>
      </c>
    </row>
    <row r="46" spans="1:19" ht="15" customHeight="1">
      <c r="A46" s="31">
        <v>40</v>
      </c>
      <c r="B46" s="291" t="s">
        <v>691</v>
      </c>
      <c r="C46" s="292">
        <v>1000</v>
      </c>
      <c r="D46" s="291" t="s">
        <v>669</v>
      </c>
      <c r="E46" s="33" t="s">
        <v>660</v>
      </c>
      <c r="F46" s="33" t="s">
        <v>573</v>
      </c>
      <c r="G46" s="33">
        <v>4</v>
      </c>
      <c r="H46" s="33" t="s">
        <v>689</v>
      </c>
      <c r="I46" s="93" t="s">
        <v>676</v>
      </c>
      <c r="J46">
        <v>13</v>
      </c>
      <c r="K46" s="31">
        <v>77</v>
      </c>
      <c r="L46" s="32" t="s">
        <v>633</v>
      </c>
      <c r="M46" s="31">
        <v>1000</v>
      </c>
      <c r="N46" s="32" t="s">
        <v>715</v>
      </c>
      <c r="O46" s="33" t="s">
        <v>677</v>
      </c>
      <c r="P46" s="33" t="s">
        <v>575</v>
      </c>
      <c r="Q46" s="93" t="s">
        <v>687</v>
      </c>
      <c r="R46" s="122">
        <v>2</v>
      </c>
      <c r="S46" s="38">
        <v>21</v>
      </c>
    </row>
    <row r="47" spans="1:19" ht="15" customHeight="1">
      <c r="A47" s="31">
        <v>41</v>
      </c>
      <c r="B47" s="32" t="s">
        <v>37</v>
      </c>
      <c r="C47" s="31">
        <v>1250</v>
      </c>
      <c r="D47" s="32" t="s">
        <v>665</v>
      </c>
      <c r="E47" s="33" t="s">
        <v>655</v>
      </c>
      <c r="F47" s="33" t="s">
        <v>573</v>
      </c>
      <c r="G47" s="33">
        <v>4</v>
      </c>
      <c r="H47" s="33" t="s">
        <v>692</v>
      </c>
      <c r="I47" s="93" t="s">
        <v>561</v>
      </c>
      <c r="J47">
        <v>14</v>
      </c>
      <c r="K47" s="31">
        <v>78</v>
      </c>
      <c r="L47" s="32" t="s">
        <v>249</v>
      </c>
      <c r="M47" s="31">
        <v>1000</v>
      </c>
      <c r="N47" s="32" t="s">
        <v>652</v>
      </c>
      <c r="O47" s="33" t="s">
        <v>677</v>
      </c>
      <c r="P47" s="33" t="s">
        <v>575</v>
      </c>
      <c r="Q47" s="93" t="s">
        <v>687</v>
      </c>
      <c r="R47" s="122">
        <v>2</v>
      </c>
      <c r="S47" s="38">
        <v>20</v>
      </c>
    </row>
    <row r="48" spans="1:19" ht="15" customHeight="1">
      <c r="A48" s="31" t="s">
        <v>94</v>
      </c>
      <c r="B48" s="32" t="s">
        <v>136</v>
      </c>
      <c r="C48" s="31">
        <v>1000</v>
      </c>
      <c r="D48" s="32" t="s">
        <v>675</v>
      </c>
      <c r="E48" s="33" t="s">
        <v>660</v>
      </c>
      <c r="F48" s="33" t="s">
        <v>573</v>
      </c>
      <c r="G48" s="33">
        <v>4</v>
      </c>
      <c r="H48" s="33" t="s">
        <v>692</v>
      </c>
      <c r="I48" s="93" t="s">
        <v>561</v>
      </c>
      <c r="J48">
        <v>15</v>
      </c>
      <c r="K48" s="31">
        <v>80</v>
      </c>
      <c r="L48" s="32" t="s">
        <v>233</v>
      </c>
      <c r="M48" s="31">
        <v>1000</v>
      </c>
      <c r="N48" s="32" t="s">
        <v>38</v>
      </c>
      <c r="O48" s="33" t="s">
        <v>670</v>
      </c>
      <c r="P48" s="33" t="s">
        <v>575</v>
      </c>
      <c r="Q48" s="93" t="s">
        <v>701</v>
      </c>
      <c r="R48" s="122">
        <v>2</v>
      </c>
      <c r="S48" s="38">
        <v>19</v>
      </c>
    </row>
    <row r="49" spans="1:19" ht="15" customHeight="1">
      <c r="A49" s="31">
        <v>43</v>
      </c>
      <c r="B49" s="32" t="s">
        <v>113</v>
      </c>
      <c r="C49" s="31">
        <v>1000</v>
      </c>
      <c r="D49" s="32" t="s">
        <v>118</v>
      </c>
      <c r="E49" s="33" t="s">
        <v>660</v>
      </c>
      <c r="F49" s="33" t="s">
        <v>573</v>
      </c>
      <c r="G49" s="33">
        <v>4</v>
      </c>
      <c r="H49" s="33" t="s">
        <v>692</v>
      </c>
      <c r="I49" s="93" t="s">
        <v>542</v>
      </c>
      <c r="J49">
        <v>16</v>
      </c>
      <c r="K49" s="31">
        <v>81</v>
      </c>
      <c r="L49" s="32" t="s">
        <v>394</v>
      </c>
      <c r="M49" s="31">
        <v>1000</v>
      </c>
      <c r="N49" s="32" t="s">
        <v>652</v>
      </c>
      <c r="O49" s="33" t="s">
        <v>670</v>
      </c>
      <c r="P49" s="33" t="s">
        <v>575</v>
      </c>
      <c r="Q49" s="93" t="s">
        <v>692</v>
      </c>
      <c r="R49" s="122">
        <v>1</v>
      </c>
      <c r="S49" s="38">
        <v>18</v>
      </c>
    </row>
    <row r="50" spans="1:19" ht="15" customHeight="1">
      <c r="A50" s="31">
        <v>44</v>
      </c>
      <c r="B50" s="32" t="s">
        <v>142</v>
      </c>
      <c r="C50" s="31">
        <v>1000</v>
      </c>
      <c r="D50" s="32" t="s">
        <v>172</v>
      </c>
      <c r="E50" s="33" t="s">
        <v>660</v>
      </c>
      <c r="F50" s="33" t="s">
        <v>573</v>
      </c>
      <c r="G50" s="33">
        <v>4</v>
      </c>
      <c r="H50" s="33" t="s">
        <v>693</v>
      </c>
      <c r="I50" s="93" t="s">
        <v>649</v>
      </c>
      <c r="J50">
        <v>17</v>
      </c>
      <c r="K50" s="31">
        <v>82</v>
      </c>
      <c r="L50" s="32" t="s">
        <v>247</v>
      </c>
      <c r="M50" s="31">
        <v>1000</v>
      </c>
      <c r="N50" s="32" t="s">
        <v>652</v>
      </c>
      <c r="O50" s="33" t="s">
        <v>677</v>
      </c>
      <c r="P50" s="33" t="s">
        <v>575</v>
      </c>
      <c r="Q50" s="93" t="s">
        <v>692</v>
      </c>
      <c r="R50" s="122">
        <v>2</v>
      </c>
      <c r="S50" s="38">
        <v>17</v>
      </c>
    </row>
    <row r="51" spans="1:19" ht="15" customHeight="1">
      <c r="A51" s="31">
        <v>45</v>
      </c>
      <c r="B51" s="32" t="s">
        <v>694</v>
      </c>
      <c r="C51" s="31">
        <v>1000</v>
      </c>
      <c r="D51" s="32" t="s">
        <v>695</v>
      </c>
      <c r="E51" s="33" t="s">
        <v>644</v>
      </c>
      <c r="F51" s="33" t="s">
        <v>573</v>
      </c>
      <c r="G51" s="33">
        <v>4</v>
      </c>
      <c r="H51" s="33" t="s">
        <v>696</v>
      </c>
      <c r="I51" s="93" t="s">
        <v>564</v>
      </c>
      <c r="J51">
        <v>18</v>
      </c>
      <c r="K51" s="31">
        <v>83</v>
      </c>
      <c r="L51" s="32" t="s">
        <v>716</v>
      </c>
      <c r="M51" s="31">
        <v>1000</v>
      </c>
      <c r="N51" s="32" t="s">
        <v>700</v>
      </c>
      <c r="O51" s="33" t="s">
        <v>677</v>
      </c>
      <c r="P51" s="33" t="s">
        <v>575</v>
      </c>
      <c r="Q51" s="93" t="s">
        <v>709</v>
      </c>
      <c r="R51" s="122">
        <v>2</v>
      </c>
      <c r="S51" s="38">
        <v>16</v>
      </c>
    </row>
    <row r="52" spans="1:19" ht="15" customHeight="1">
      <c r="A52" s="31">
        <v>46</v>
      </c>
      <c r="B52" s="32" t="s">
        <v>162</v>
      </c>
      <c r="C52" s="31">
        <v>1000</v>
      </c>
      <c r="D52" s="32" t="s">
        <v>697</v>
      </c>
      <c r="E52" s="33" t="s">
        <v>660</v>
      </c>
      <c r="F52" s="33" t="s">
        <v>573</v>
      </c>
      <c r="G52" s="33">
        <v>4</v>
      </c>
      <c r="H52" s="33" t="s">
        <v>698</v>
      </c>
      <c r="I52" s="93" t="s">
        <v>689</v>
      </c>
      <c r="J52">
        <v>19</v>
      </c>
      <c r="K52" s="31">
        <v>84</v>
      </c>
      <c r="L52" s="32" t="s">
        <v>556</v>
      </c>
      <c r="M52" s="31">
        <v>1000</v>
      </c>
      <c r="N52" s="32" t="s">
        <v>652</v>
      </c>
      <c r="O52" s="33" t="s">
        <v>677</v>
      </c>
      <c r="P52" s="33" t="s">
        <v>575</v>
      </c>
      <c r="Q52" s="93" t="s">
        <v>709</v>
      </c>
      <c r="R52" s="122">
        <v>2</v>
      </c>
      <c r="S52" s="38">
        <v>15</v>
      </c>
    </row>
    <row r="53" spans="1:19" ht="15" customHeight="1">
      <c r="A53" s="31">
        <v>47</v>
      </c>
      <c r="B53" s="32" t="s">
        <v>389</v>
      </c>
      <c r="C53" s="31">
        <v>1100</v>
      </c>
      <c r="D53" s="32" t="s">
        <v>678</v>
      </c>
      <c r="E53" s="33" t="s">
        <v>670</v>
      </c>
      <c r="F53" s="33" t="s">
        <v>578</v>
      </c>
      <c r="G53" s="33">
        <v>3</v>
      </c>
      <c r="H53" s="33" t="s">
        <v>699</v>
      </c>
      <c r="I53" s="93" t="s">
        <v>471</v>
      </c>
      <c r="J53">
        <v>20</v>
      </c>
      <c r="K53" s="31">
        <v>85</v>
      </c>
      <c r="L53" s="32" t="s">
        <v>717</v>
      </c>
      <c r="M53" s="31">
        <v>1000</v>
      </c>
      <c r="N53" s="32" t="s">
        <v>652</v>
      </c>
      <c r="O53" s="33" t="s">
        <v>677</v>
      </c>
      <c r="P53" s="33" t="s">
        <v>575</v>
      </c>
      <c r="Q53" s="93" t="s">
        <v>693</v>
      </c>
      <c r="R53" s="122">
        <v>2</v>
      </c>
      <c r="S53" s="38">
        <v>14</v>
      </c>
    </row>
    <row r="54" spans="1:19" ht="15" customHeight="1">
      <c r="A54" s="31">
        <v>48</v>
      </c>
      <c r="B54" s="32" t="s">
        <v>111</v>
      </c>
      <c r="C54" s="31">
        <v>1250</v>
      </c>
      <c r="D54" s="32" t="s">
        <v>172</v>
      </c>
      <c r="E54" s="33" t="s">
        <v>660</v>
      </c>
      <c r="F54" s="33" t="s">
        <v>578</v>
      </c>
      <c r="G54" s="33">
        <v>3</v>
      </c>
      <c r="H54" s="33" t="s">
        <v>542</v>
      </c>
      <c r="I54" s="93" t="s">
        <v>531</v>
      </c>
      <c r="J54">
        <v>21</v>
      </c>
      <c r="K54" s="31">
        <v>86</v>
      </c>
      <c r="L54" s="32" t="s">
        <v>391</v>
      </c>
      <c r="M54" s="31">
        <v>1000</v>
      </c>
      <c r="N54" s="32" t="s">
        <v>675</v>
      </c>
      <c r="O54" s="33" t="s">
        <v>677</v>
      </c>
      <c r="P54" s="33" t="s">
        <v>575</v>
      </c>
      <c r="Q54" s="93" t="s">
        <v>696</v>
      </c>
      <c r="R54" s="122">
        <v>1</v>
      </c>
      <c r="S54" s="38">
        <v>13</v>
      </c>
    </row>
    <row r="55" spans="1:19" ht="15" customHeight="1">
      <c r="A55" s="31">
        <v>49</v>
      </c>
      <c r="B55" s="32" t="s">
        <v>134</v>
      </c>
      <c r="C55" s="31">
        <v>1000</v>
      </c>
      <c r="D55" s="32" t="s">
        <v>675</v>
      </c>
      <c r="E55" s="33" t="s">
        <v>655</v>
      </c>
      <c r="F55" s="33" t="s">
        <v>578</v>
      </c>
      <c r="G55" s="33">
        <v>3</v>
      </c>
      <c r="H55" s="33" t="s">
        <v>666</v>
      </c>
      <c r="I55" s="93" t="s">
        <v>554</v>
      </c>
      <c r="J55">
        <v>22</v>
      </c>
      <c r="K55" s="31">
        <v>87</v>
      </c>
      <c r="L55" s="32" t="s">
        <v>718</v>
      </c>
      <c r="M55" s="31">
        <v>1000</v>
      </c>
      <c r="N55" s="32" t="s">
        <v>652</v>
      </c>
      <c r="O55" s="33" t="s">
        <v>670</v>
      </c>
      <c r="P55" s="33" t="s">
        <v>575</v>
      </c>
      <c r="Q55" s="93" t="s">
        <v>719</v>
      </c>
      <c r="R55" s="122">
        <v>1</v>
      </c>
      <c r="S55" s="38">
        <v>12</v>
      </c>
    </row>
    <row r="56" spans="1:19" ht="15" customHeight="1">
      <c r="A56" s="31">
        <v>50</v>
      </c>
      <c r="B56" s="32" t="s">
        <v>140</v>
      </c>
      <c r="C56" s="31">
        <v>1000</v>
      </c>
      <c r="D56" s="32" t="s">
        <v>118</v>
      </c>
      <c r="E56" s="33" t="s">
        <v>660</v>
      </c>
      <c r="F56" s="33" t="s">
        <v>578</v>
      </c>
      <c r="G56" s="33">
        <v>3</v>
      </c>
      <c r="H56" s="33" t="s">
        <v>689</v>
      </c>
      <c r="I56" s="93" t="s">
        <v>676</v>
      </c>
      <c r="J56">
        <v>23</v>
      </c>
      <c r="K56" s="31">
        <v>88</v>
      </c>
      <c r="L56" s="32" t="s">
        <v>720</v>
      </c>
      <c r="M56" s="31">
        <v>1000</v>
      </c>
      <c r="N56" s="32" t="s">
        <v>652</v>
      </c>
      <c r="O56" s="33" t="s">
        <v>670</v>
      </c>
      <c r="P56" s="33" t="s">
        <v>575</v>
      </c>
      <c r="Q56" s="93" t="s">
        <v>719</v>
      </c>
      <c r="R56" s="122">
        <v>2</v>
      </c>
      <c r="S56" s="38">
        <v>11</v>
      </c>
    </row>
    <row r="57" spans="1:19" ht="15" customHeight="1">
      <c r="A57" s="31">
        <v>51</v>
      </c>
      <c r="B57" s="32" t="s">
        <v>376</v>
      </c>
      <c r="C57" s="31">
        <v>1000</v>
      </c>
      <c r="D57" s="32" t="s">
        <v>700</v>
      </c>
      <c r="E57" s="33" t="s">
        <v>653</v>
      </c>
      <c r="F57" s="33" t="s">
        <v>578</v>
      </c>
      <c r="G57" s="33">
        <v>3</v>
      </c>
      <c r="H57" s="33" t="s">
        <v>701</v>
      </c>
      <c r="I57" s="93" t="s">
        <v>699</v>
      </c>
      <c r="J57">
        <v>24</v>
      </c>
      <c r="K57" s="31">
        <v>91</v>
      </c>
      <c r="L57" s="32" t="s">
        <v>724</v>
      </c>
      <c r="M57" s="31">
        <v>1000</v>
      </c>
      <c r="N57" s="32" t="s">
        <v>704</v>
      </c>
      <c r="O57" s="33" t="s">
        <v>670</v>
      </c>
      <c r="P57" s="33" t="s">
        <v>725</v>
      </c>
      <c r="Q57" s="93" t="s">
        <v>701</v>
      </c>
      <c r="R57" s="122">
        <v>1</v>
      </c>
      <c r="S57" s="38">
        <v>10</v>
      </c>
    </row>
    <row r="58" spans="1:19" ht="15" customHeight="1">
      <c r="A58" s="31">
        <v>52</v>
      </c>
      <c r="B58" s="32" t="s">
        <v>236</v>
      </c>
      <c r="C58" s="31">
        <v>1000</v>
      </c>
      <c r="D58" s="32" t="s">
        <v>121</v>
      </c>
      <c r="E58" s="33" t="s">
        <v>655</v>
      </c>
      <c r="F58" s="33" t="s">
        <v>579</v>
      </c>
      <c r="G58" s="33">
        <v>3</v>
      </c>
      <c r="H58" s="33" t="s">
        <v>571</v>
      </c>
      <c r="I58" s="33" t="s">
        <v>516</v>
      </c>
      <c r="J58">
        <v>25</v>
      </c>
      <c r="K58" s="31">
        <v>93</v>
      </c>
      <c r="L58" s="32" t="s">
        <v>728</v>
      </c>
      <c r="M58" s="31">
        <v>1000</v>
      </c>
      <c r="N58" s="32" t="s">
        <v>700</v>
      </c>
      <c r="O58" s="33" t="s">
        <v>670</v>
      </c>
      <c r="P58" s="33" t="s">
        <v>725</v>
      </c>
      <c r="Q58" s="93" t="s">
        <v>698</v>
      </c>
      <c r="R58" s="122">
        <v>0</v>
      </c>
      <c r="S58" s="38">
        <v>9</v>
      </c>
    </row>
    <row r="59" spans="1:19" ht="15" customHeight="1">
      <c r="A59" s="31">
        <v>53</v>
      </c>
      <c r="B59" s="291" t="s">
        <v>702</v>
      </c>
      <c r="C59" s="292">
        <v>1100</v>
      </c>
      <c r="D59" s="291" t="s">
        <v>643</v>
      </c>
      <c r="E59" s="33" t="s">
        <v>660</v>
      </c>
      <c r="F59" s="33" t="s">
        <v>579</v>
      </c>
      <c r="G59" s="33">
        <v>3</v>
      </c>
      <c r="H59" s="33" t="s">
        <v>561</v>
      </c>
      <c r="I59" s="33" t="s">
        <v>531</v>
      </c>
      <c r="J59">
        <v>26</v>
      </c>
      <c r="K59" s="31">
        <v>94</v>
      </c>
      <c r="L59" s="32" t="s">
        <v>397</v>
      </c>
      <c r="M59" s="31">
        <v>1000</v>
      </c>
      <c r="N59" s="32" t="s">
        <v>700</v>
      </c>
      <c r="O59" s="33" t="s">
        <v>670</v>
      </c>
      <c r="P59" s="33" t="s">
        <v>725</v>
      </c>
      <c r="Q59" s="93" t="s">
        <v>729</v>
      </c>
      <c r="R59" s="122">
        <v>1</v>
      </c>
      <c r="S59" s="38">
        <v>8</v>
      </c>
    </row>
    <row r="60" spans="1:19" ht="15" customHeight="1">
      <c r="A60" s="31">
        <v>54</v>
      </c>
      <c r="B60" s="32" t="s">
        <v>152</v>
      </c>
      <c r="C60" s="31">
        <v>1000</v>
      </c>
      <c r="D60" s="32" t="s">
        <v>675</v>
      </c>
      <c r="E60" s="33" t="s">
        <v>660</v>
      </c>
      <c r="F60" s="33" t="s">
        <v>579</v>
      </c>
      <c r="G60" s="33">
        <v>3</v>
      </c>
      <c r="H60" s="33" t="s">
        <v>664</v>
      </c>
      <c r="I60" s="33" t="s">
        <v>554</v>
      </c>
      <c r="J60">
        <v>27</v>
      </c>
      <c r="K60" s="31">
        <v>95</v>
      </c>
      <c r="L60" s="32" t="s">
        <v>730</v>
      </c>
      <c r="M60" s="31">
        <v>1000</v>
      </c>
      <c r="N60" s="32" t="s">
        <v>652</v>
      </c>
      <c r="O60" s="33" t="s">
        <v>670</v>
      </c>
      <c r="P60" s="33" t="s">
        <v>725</v>
      </c>
      <c r="Q60" s="93" t="s">
        <v>714</v>
      </c>
      <c r="R60" s="122">
        <v>0</v>
      </c>
      <c r="S60" s="38">
        <v>7</v>
      </c>
    </row>
    <row r="61" spans="1:9" ht="15" customHeight="1">
      <c r="A61" s="31">
        <v>55</v>
      </c>
      <c r="B61" s="32" t="s">
        <v>164</v>
      </c>
      <c r="C61" s="31">
        <v>1000</v>
      </c>
      <c r="D61" s="32" t="s">
        <v>675</v>
      </c>
      <c r="E61" s="33" t="s">
        <v>662</v>
      </c>
      <c r="F61" s="33" t="s">
        <v>579</v>
      </c>
      <c r="G61" s="33">
        <v>3</v>
      </c>
      <c r="H61" s="33" t="s">
        <v>666</v>
      </c>
      <c r="I61" s="33" t="s">
        <v>526</v>
      </c>
    </row>
    <row r="62" spans="1:18" ht="15" customHeight="1">
      <c r="A62" s="31">
        <v>56</v>
      </c>
      <c r="B62" s="32" t="s">
        <v>547</v>
      </c>
      <c r="C62" s="31">
        <v>1000</v>
      </c>
      <c r="D62" s="32" t="s">
        <v>675</v>
      </c>
      <c r="E62" s="33" t="s">
        <v>677</v>
      </c>
      <c r="F62" s="33" t="s">
        <v>579</v>
      </c>
      <c r="G62" s="33">
        <v>3</v>
      </c>
      <c r="H62" s="33" t="s">
        <v>666</v>
      </c>
      <c r="I62" s="33" t="s">
        <v>554</v>
      </c>
      <c r="K62" s="47" t="s">
        <v>148</v>
      </c>
      <c r="N62"/>
      <c r="Q62"/>
      <c r="R62"/>
    </row>
    <row r="63" spans="1:18" ht="15" customHeight="1">
      <c r="A63" s="31">
        <v>57</v>
      </c>
      <c r="B63" s="32" t="s">
        <v>237</v>
      </c>
      <c r="C63" s="31">
        <v>1100</v>
      </c>
      <c r="D63" s="32" t="s">
        <v>700</v>
      </c>
      <c r="E63" s="33" t="s">
        <v>660</v>
      </c>
      <c r="F63" s="33" t="s">
        <v>579</v>
      </c>
      <c r="G63" s="33">
        <v>3</v>
      </c>
      <c r="H63" s="33" t="s">
        <v>667</v>
      </c>
      <c r="I63" s="33" t="s">
        <v>510</v>
      </c>
      <c r="K63"/>
      <c r="N63"/>
      <c r="Q63"/>
      <c r="R63"/>
    </row>
    <row r="64" spans="1:18" ht="15" customHeight="1">
      <c r="A64" s="31" t="s">
        <v>94</v>
      </c>
      <c r="B64" s="32" t="s">
        <v>231</v>
      </c>
      <c r="C64" s="31">
        <v>1000</v>
      </c>
      <c r="D64" s="32" t="s">
        <v>121</v>
      </c>
      <c r="E64" s="33" t="s">
        <v>677</v>
      </c>
      <c r="F64" s="33" t="s">
        <v>579</v>
      </c>
      <c r="G64" s="33">
        <v>3</v>
      </c>
      <c r="H64" s="33" t="s">
        <v>667</v>
      </c>
      <c r="I64" s="33" t="s">
        <v>510</v>
      </c>
      <c r="K64" s="48" t="s">
        <v>138</v>
      </c>
      <c r="L64" s="49" t="s">
        <v>51</v>
      </c>
      <c r="M64" s="48" t="s">
        <v>68</v>
      </c>
      <c r="N64" s="49" t="s">
        <v>93</v>
      </c>
      <c r="O64" s="50" t="s">
        <v>133</v>
      </c>
      <c r="P64" s="50" t="s">
        <v>52</v>
      </c>
      <c r="Q64" s="50" t="s">
        <v>53</v>
      </c>
      <c r="R64" s="356" t="s">
        <v>733</v>
      </c>
    </row>
    <row r="65" spans="1:19" ht="15" customHeight="1">
      <c r="A65" s="31">
        <v>59</v>
      </c>
      <c r="B65" s="32" t="s">
        <v>161</v>
      </c>
      <c r="C65" s="31">
        <v>1000</v>
      </c>
      <c r="D65" s="32" t="s">
        <v>172</v>
      </c>
      <c r="E65" s="33" t="s">
        <v>655</v>
      </c>
      <c r="F65" s="33" t="s">
        <v>579</v>
      </c>
      <c r="G65" s="33">
        <v>3</v>
      </c>
      <c r="H65" s="33" t="s">
        <v>671</v>
      </c>
      <c r="I65" s="33" t="s">
        <v>510</v>
      </c>
      <c r="J65">
        <v>1</v>
      </c>
      <c r="K65" s="31">
        <v>14</v>
      </c>
      <c r="L65" s="32" t="s">
        <v>119</v>
      </c>
      <c r="M65" s="31">
        <v>1400</v>
      </c>
      <c r="N65" s="32" t="s">
        <v>118</v>
      </c>
      <c r="O65" s="33" t="s">
        <v>660</v>
      </c>
      <c r="P65" s="33" t="s">
        <v>582</v>
      </c>
      <c r="Q65" s="93" t="s">
        <v>564</v>
      </c>
      <c r="R65" s="122">
        <v>4</v>
      </c>
      <c r="S65" s="38">
        <v>40</v>
      </c>
    </row>
    <row r="66" spans="1:19" ht="15" customHeight="1">
      <c r="A66" s="31">
        <v>60</v>
      </c>
      <c r="B66" s="32" t="s">
        <v>416</v>
      </c>
      <c r="C66" s="31">
        <v>1000</v>
      </c>
      <c r="D66" s="32" t="s">
        <v>121</v>
      </c>
      <c r="E66" s="33" t="s">
        <v>655</v>
      </c>
      <c r="F66" s="33" t="s">
        <v>579</v>
      </c>
      <c r="G66" s="33">
        <v>2</v>
      </c>
      <c r="H66" s="33" t="s">
        <v>671</v>
      </c>
      <c r="I66" s="33" t="s">
        <v>552</v>
      </c>
      <c r="J66">
        <v>2</v>
      </c>
      <c r="K66" s="31">
        <v>19</v>
      </c>
      <c r="L66" s="32" t="s">
        <v>252</v>
      </c>
      <c r="M66" s="31">
        <v>1250</v>
      </c>
      <c r="N66" s="32" t="s">
        <v>652</v>
      </c>
      <c r="O66" s="33" t="s">
        <v>660</v>
      </c>
      <c r="P66" s="33" t="s">
        <v>577</v>
      </c>
      <c r="Q66" s="93" t="s">
        <v>561</v>
      </c>
      <c r="R66" s="122">
        <v>4</v>
      </c>
      <c r="S66" s="38">
        <v>35</v>
      </c>
    </row>
    <row r="67" spans="1:19" ht="15" customHeight="1">
      <c r="A67" s="31">
        <v>61</v>
      </c>
      <c r="B67" s="291" t="s">
        <v>703</v>
      </c>
      <c r="C67" s="292">
        <v>1100</v>
      </c>
      <c r="D67" s="291" t="s">
        <v>685</v>
      </c>
      <c r="E67" s="33" t="s">
        <v>670</v>
      </c>
      <c r="F67" s="33" t="s">
        <v>579</v>
      </c>
      <c r="G67" s="33">
        <v>3</v>
      </c>
      <c r="H67" s="33" t="s">
        <v>688</v>
      </c>
      <c r="I67" s="33" t="s">
        <v>690</v>
      </c>
      <c r="J67">
        <v>3</v>
      </c>
      <c r="K67" s="31">
        <v>25</v>
      </c>
      <c r="L67" s="32" t="s">
        <v>175</v>
      </c>
      <c r="M67" s="31">
        <v>1304</v>
      </c>
      <c r="N67" s="32" t="s">
        <v>118</v>
      </c>
      <c r="O67" s="33" t="s">
        <v>660</v>
      </c>
      <c r="P67" s="33" t="s">
        <v>577</v>
      </c>
      <c r="Q67" s="93" t="s">
        <v>664</v>
      </c>
      <c r="R67" s="122">
        <v>4</v>
      </c>
      <c r="S67" s="38">
        <v>32</v>
      </c>
    </row>
    <row r="68" spans="1:19" ht="15" customHeight="1">
      <c r="A68" s="31">
        <v>62</v>
      </c>
      <c r="B68" s="32" t="s">
        <v>154</v>
      </c>
      <c r="C68" s="31">
        <v>1000</v>
      </c>
      <c r="D68" s="32" t="s">
        <v>697</v>
      </c>
      <c r="E68" s="33" t="s">
        <v>677</v>
      </c>
      <c r="F68" s="33" t="s">
        <v>579</v>
      </c>
      <c r="G68" s="33">
        <v>3</v>
      </c>
      <c r="H68" s="33" t="s">
        <v>688</v>
      </c>
      <c r="I68" s="33" t="s">
        <v>561</v>
      </c>
      <c r="J68">
        <v>4</v>
      </c>
      <c r="K68" s="31">
        <v>29</v>
      </c>
      <c r="L68" s="32" t="s">
        <v>254</v>
      </c>
      <c r="M68" s="31">
        <v>1250</v>
      </c>
      <c r="N68" s="32" t="s">
        <v>678</v>
      </c>
      <c r="O68" s="33" t="s">
        <v>660</v>
      </c>
      <c r="P68" s="33" t="s">
        <v>573</v>
      </c>
      <c r="Q68" s="93" t="s">
        <v>649</v>
      </c>
      <c r="R68" s="122">
        <v>4</v>
      </c>
      <c r="S68" s="38">
        <v>30</v>
      </c>
    </row>
    <row r="69" spans="1:19" ht="15" customHeight="1">
      <c r="A69" s="31">
        <v>63</v>
      </c>
      <c r="B69" s="32" t="s">
        <v>230</v>
      </c>
      <c r="C69" s="31">
        <v>1000</v>
      </c>
      <c r="D69" s="32" t="s">
        <v>704</v>
      </c>
      <c r="E69" s="33" t="s">
        <v>677</v>
      </c>
      <c r="F69" s="33" t="s">
        <v>579</v>
      </c>
      <c r="G69" s="33">
        <v>3</v>
      </c>
      <c r="H69" s="33" t="s">
        <v>705</v>
      </c>
      <c r="I69" s="33" t="s">
        <v>538</v>
      </c>
      <c r="J69">
        <v>5</v>
      </c>
      <c r="K69" s="31">
        <v>38</v>
      </c>
      <c r="L69" s="32" t="s">
        <v>153</v>
      </c>
      <c r="M69" s="31">
        <v>1000</v>
      </c>
      <c r="N69" s="32" t="s">
        <v>118</v>
      </c>
      <c r="O69" s="33" t="s">
        <v>660</v>
      </c>
      <c r="P69" s="33" t="s">
        <v>573</v>
      </c>
      <c r="Q69" s="93" t="s">
        <v>688</v>
      </c>
      <c r="R69" s="122">
        <v>4</v>
      </c>
      <c r="S69" s="38">
        <v>29</v>
      </c>
    </row>
    <row r="70" spans="1:19" ht="15" customHeight="1">
      <c r="A70" s="31">
        <v>64</v>
      </c>
      <c r="B70" s="291" t="s">
        <v>706</v>
      </c>
      <c r="C70" s="292">
        <v>1100</v>
      </c>
      <c r="D70" s="291" t="s">
        <v>643</v>
      </c>
      <c r="E70" s="33" t="s">
        <v>660</v>
      </c>
      <c r="F70" s="33" t="s">
        <v>579</v>
      </c>
      <c r="G70" s="33">
        <v>3</v>
      </c>
      <c r="H70" s="33" t="s">
        <v>701</v>
      </c>
      <c r="I70" s="33" t="s">
        <v>676</v>
      </c>
      <c r="J70">
        <v>6</v>
      </c>
      <c r="K70" s="31">
        <v>39</v>
      </c>
      <c r="L70" s="32" t="s">
        <v>157</v>
      </c>
      <c r="M70" s="31">
        <v>1000</v>
      </c>
      <c r="N70" s="32" t="s">
        <v>675</v>
      </c>
      <c r="O70" s="33" t="s">
        <v>660</v>
      </c>
      <c r="P70" s="33" t="s">
        <v>573</v>
      </c>
      <c r="Q70" s="93" t="s">
        <v>689</v>
      </c>
      <c r="R70" s="122">
        <v>4</v>
      </c>
      <c r="S70" s="38">
        <v>28</v>
      </c>
    </row>
    <row r="71" spans="1:19" ht="15" customHeight="1">
      <c r="A71" s="31">
        <v>65</v>
      </c>
      <c r="B71" s="32" t="s">
        <v>232</v>
      </c>
      <c r="C71" s="31">
        <v>1000</v>
      </c>
      <c r="D71" s="32" t="s">
        <v>121</v>
      </c>
      <c r="E71" s="33" t="s">
        <v>677</v>
      </c>
      <c r="F71" s="33" t="s">
        <v>579</v>
      </c>
      <c r="G71" s="33">
        <v>3</v>
      </c>
      <c r="H71" s="33" t="s">
        <v>692</v>
      </c>
      <c r="I71" s="33" t="s">
        <v>561</v>
      </c>
      <c r="J71">
        <v>7</v>
      </c>
      <c r="K71" s="31">
        <v>42</v>
      </c>
      <c r="L71" s="32" t="s">
        <v>136</v>
      </c>
      <c r="M71" s="31">
        <v>1000</v>
      </c>
      <c r="N71" s="32" t="s">
        <v>675</v>
      </c>
      <c r="O71" s="33" t="s">
        <v>660</v>
      </c>
      <c r="P71" s="33" t="s">
        <v>573</v>
      </c>
      <c r="Q71" s="93" t="s">
        <v>692</v>
      </c>
      <c r="R71" s="122">
        <v>4</v>
      </c>
      <c r="S71" s="38">
        <v>27</v>
      </c>
    </row>
    <row r="72" spans="1:19" ht="15" customHeight="1">
      <c r="A72" s="31">
        <v>66</v>
      </c>
      <c r="B72" s="32" t="s">
        <v>171</v>
      </c>
      <c r="C72" s="31">
        <v>1000</v>
      </c>
      <c r="D72" s="32" t="s">
        <v>118</v>
      </c>
      <c r="E72" s="33" t="s">
        <v>707</v>
      </c>
      <c r="F72" s="33" t="s">
        <v>579</v>
      </c>
      <c r="G72" s="33">
        <v>2</v>
      </c>
      <c r="H72" s="33" t="s">
        <v>692</v>
      </c>
      <c r="I72" s="33" t="s">
        <v>561</v>
      </c>
      <c r="J72">
        <v>8</v>
      </c>
      <c r="K72" s="31">
        <v>43</v>
      </c>
      <c r="L72" s="32" t="s">
        <v>113</v>
      </c>
      <c r="M72" s="31">
        <v>1000</v>
      </c>
      <c r="N72" s="32" t="s">
        <v>118</v>
      </c>
      <c r="O72" s="33" t="s">
        <v>660</v>
      </c>
      <c r="P72" s="33" t="s">
        <v>573</v>
      </c>
      <c r="Q72" s="93" t="s">
        <v>692</v>
      </c>
      <c r="R72" s="122">
        <v>4</v>
      </c>
      <c r="S72" s="38">
        <v>26</v>
      </c>
    </row>
    <row r="73" spans="1:19" ht="15" customHeight="1">
      <c r="A73" s="31">
        <v>67</v>
      </c>
      <c r="B73" s="32" t="s">
        <v>240</v>
      </c>
      <c r="C73" s="31">
        <v>1000</v>
      </c>
      <c r="D73" s="32" t="s">
        <v>704</v>
      </c>
      <c r="E73" s="33" t="s">
        <v>677</v>
      </c>
      <c r="F73" s="33" t="s">
        <v>579</v>
      </c>
      <c r="G73" s="33">
        <v>3</v>
      </c>
      <c r="H73" s="33" t="s">
        <v>692</v>
      </c>
      <c r="I73" s="33" t="s">
        <v>564</v>
      </c>
      <c r="J73">
        <v>9</v>
      </c>
      <c r="K73" s="31">
        <v>44</v>
      </c>
      <c r="L73" s="32" t="s">
        <v>142</v>
      </c>
      <c r="M73" s="31">
        <v>1000</v>
      </c>
      <c r="N73" s="32" t="s">
        <v>172</v>
      </c>
      <c r="O73" s="33" t="s">
        <v>660</v>
      </c>
      <c r="P73" s="33" t="s">
        <v>573</v>
      </c>
      <c r="Q73" s="93" t="s">
        <v>693</v>
      </c>
      <c r="R73" s="122">
        <v>4</v>
      </c>
      <c r="S73" s="38">
        <v>25</v>
      </c>
    </row>
    <row r="74" spans="1:19" ht="15" customHeight="1">
      <c r="A74" s="31">
        <v>68</v>
      </c>
      <c r="B74" s="32" t="s">
        <v>708</v>
      </c>
      <c r="C74" s="31">
        <v>1000</v>
      </c>
      <c r="D74" s="32" t="s">
        <v>652</v>
      </c>
      <c r="E74" s="33" t="s">
        <v>648</v>
      </c>
      <c r="F74" s="33" t="s">
        <v>579</v>
      </c>
      <c r="G74" s="33">
        <v>3</v>
      </c>
      <c r="H74" s="33" t="s">
        <v>709</v>
      </c>
      <c r="I74" s="33" t="s">
        <v>676</v>
      </c>
      <c r="J74">
        <v>10</v>
      </c>
      <c r="K74" s="31">
        <v>46</v>
      </c>
      <c r="L74" s="32" t="s">
        <v>162</v>
      </c>
      <c r="M74" s="31">
        <v>1000</v>
      </c>
      <c r="N74" s="32" t="s">
        <v>697</v>
      </c>
      <c r="O74" s="33" t="s">
        <v>660</v>
      </c>
      <c r="P74" s="33" t="s">
        <v>573</v>
      </c>
      <c r="Q74" s="93" t="s">
        <v>698</v>
      </c>
      <c r="R74" s="122">
        <v>4</v>
      </c>
      <c r="S74" s="38">
        <v>24</v>
      </c>
    </row>
    <row r="75" spans="1:19" ht="15" customHeight="1">
      <c r="A75" s="31">
        <v>69</v>
      </c>
      <c r="B75" s="32" t="s">
        <v>409</v>
      </c>
      <c r="C75" s="31">
        <v>1000</v>
      </c>
      <c r="D75" s="32" t="s">
        <v>652</v>
      </c>
      <c r="E75" s="33" t="s">
        <v>660</v>
      </c>
      <c r="F75" s="33" t="s">
        <v>579</v>
      </c>
      <c r="G75" s="33">
        <v>3</v>
      </c>
      <c r="H75" s="33" t="s">
        <v>709</v>
      </c>
      <c r="I75" s="33" t="s">
        <v>649</v>
      </c>
      <c r="J75">
        <v>11</v>
      </c>
      <c r="K75" s="31">
        <v>48</v>
      </c>
      <c r="L75" s="32" t="s">
        <v>111</v>
      </c>
      <c r="M75" s="31">
        <v>1250</v>
      </c>
      <c r="N75" s="32" t="s">
        <v>172</v>
      </c>
      <c r="O75" s="33" t="s">
        <v>660</v>
      </c>
      <c r="P75" s="33" t="s">
        <v>578</v>
      </c>
      <c r="Q75" s="93" t="s">
        <v>542</v>
      </c>
      <c r="R75" s="122">
        <v>3</v>
      </c>
      <c r="S75" s="38">
        <v>23</v>
      </c>
    </row>
    <row r="76" spans="1:19" ht="15" customHeight="1">
      <c r="A76" s="31" t="s">
        <v>94</v>
      </c>
      <c r="B76" s="32" t="s">
        <v>710</v>
      </c>
      <c r="C76" s="31">
        <v>1000</v>
      </c>
      <c r="D76" s="32" t="s">
        <v>118</v>
      </c>
      <c r="E76" s="33" t="s">
        <v>677</v>
      </c>
      <c r="F76" s="33" t="s">
        <v>579</v>
      </c>
      <c r="G76" s="33">
        <v>3</v>
      </c>
      <c r="H76" s="33" t="s">
        <v>709</v>
      </c>
      <c r="I76" s="33" t="s">
        <v>649</v>
      </c>
      <c r="J76">
        <v>12</v>
      </c>
      <c r="K76" s="31">
        <v>50</v>
      </c>
      <c r="L76" s="32" t="s">
        <v>140</v>
      </c>
      <c r="M76" s="31">
        <v>1000</v>
      </c>
      <c r="N76" s="32" t="s">
        <v>118</v>
      </c>
      <c r="O76" s="33" t="s">
        <v>660</v>
      </c>
      <c r="P76" s="33" t="s">
        <v>578</v>
      </c>
      <c r="Q76" s="93" t="s">
        <v>689</v>
      </c>
      <c r="R76" s="122">
        <v>3</v>
      </c>
      <c r="S76" s="38">
        <v>22</v>
      </c>
    </row>
    <row r="77" spans="1:19" ht="15" customHeight="1">
      <c r="A77" s="31">
        <v>71</v>
      </c>
      <c r="B77" s="32" t="s">
        <v>235</v>
      </c>
      <c r="C77" s="31">
        <v>1000</v>
      </c>
      <c r="D77" s="32" t="s">
        <v>121</v>
      </c>
      <c r="E77" s="33" t="s">
        <v>655</v>
      </c>
      <c r="F77" s="33" t="s">
        <v>579</v>
      </c>
      <c r="G77" s="33">
        <v>3</v>
      </c>
      <c r="H77" s="33" t="s">
        <v>693</v>
      </c>
      <c r="I77" s="33" t="s">
        <v>561</v>
      </c>
      <c r="J77">
        <v>13</v>
      </c>
      <c r="K77" s="31">
        <v>54</v>
      </c>
      <c r="L77" s="32" t="s">
        <v>152</v>
      </c>
      <c r="M77" s="31">
        <v>1000</v>
      </c>
      <c r="N77" s="32" t="s">
        <v>675</v>
      </c>
      <c r="O77" s="33" t="s">
        <v>660</v>
      </c>
      <c r="P77" s="33" t="s">
        <v>579</v>
      </c>
      <c r="Q77" s="93" t="s">
        <v>664</v>
      </c>
      <c r="R77" s="122">
        <v>3</v>
      </c>
      <c r="S77" s="38">
        <v>21</v>
      </c>
    </row>
    <row r="78" spans="1:19" ht="15" customHeight="1">
      <c r="A78" s="31">
        <v>72</v>
      </c>
      <c r="B78" s="32" t="s">
        <v>184</v>
      </c>
      <c r="C78" s="31">
        <v>1000</v>
      </c>
      <c r="D78" s="32" t="s">
        <v>675</v>
      </c>
      <c r="E78" s="33" t="s">
        <v>677</v>
      </c>
      <c r="F78" s="33" t="s">
        <v>579</v>
      </c>
      <c r="G78" s="33">
        <v>3</v>
      </c>
      <c r="H78" s="33" t="s">
        <v>693</v>
      </c>
      <c r="I78" s="33" t="s">
        <v>664</v>
      </c>
      <c r="J78">
        <v>14</v>
      </c>
      <c r="K78" s="31">
        <v>57</v>
      </c>
      <c r="L78" s="32" t="s">
        <v>237</v>
      </c>
      <c r="M78" s="31">
        <v>1100</v>
      </c>
      <c r="N78" s="32" t="s">
        <v>700</v>
      </c>
      <c r="O78" s="33" t="s">
        <v>660</v>
      </c>
      <c r="P78" s="33" t="s">
        <v>579</v>
      </c>
      <c r="Q78" s="93" t="s">
        <v>667</v>
      </c>
      <c r="R78" s="122">
        <v>3</v>
      </c>
      <c r="S78" s="38">
        <v>20</v>
      </c>
    </row>
    <row r="79" spans="1:19" ht="15" customHeight="1">
      <c r="A79" s="31">
        <v>73</v>
      </c>
      <c r="B79" s="32" t="s">
        <v>518</v>
      </c>
      <c r="C79" s="31">
        <v>1000</v>
      </c>
      <c r="D79" s="32" t="s">
        <v>172</v>
      </c>
      <c r="E79" s="33" t="s">
        <v>677</v>
      </c>
      <c r="F79" s="33" t="s">
        <v>579</v>
      </c>
      <c r="G79" s="33">
        <v>3</v>
      </c>
      <c r="H79" s="33" t="s">
        <v>698</v>
      </c>
      <c r="I79" s="33" t="s">
        <v>689</v>
      </c>
      <c r="J79">
        <v>15</v>
      </c>
      <c r="K79" s="31">
        <v>69</v>
      </c>
      <c r="L79" s="32" t="s">
        <v>409</v>
      </c>
      <c r="M79" s="31">
        <v>1000</v>
      </c>
      <c r="N79" s="32" t="s">
        <v>652</v>
      </c>
      <c r="O79" s="33" t="s">
        <v>660</v>
      </c>
      <c r="P79" s="33" t="s">
        <v>579</v>
      </c>
      <c r="Q79" s="93" t="s">
        <v>709</v>
      </c>
      <c r="R79" s="122">
        <v>3</v>
      </c>
      <c r="S79" s="38">
        <v>19</v>
      </c>
    </row>
    <row r="80" spans="1:19" ht="15" customHeight="1">
      <c r="A80" s="31">
        <v>74</v>
      </c>
      <c r="B80" s="291" t="s">
        <v>711</v>
      </c>
      <c r="C80" s="292">
        <v>1100</v>
      </c>
      <c r="D80" s="291" t="s">
        <v>643</v>
      </c>
      <c r="E80" s="33" t="s">
        <v>670</v>
      </c>
      <c r="F80" s="33" t="s">
        <v>587</v>
      </c>
      <c r="G80" s="33">
        <v>2</v>
      </c>
      <c r="H80" s="33" t="s">
        <v>712</v>
      </c>
      <c r="I80" s="33" t="s">
        <v>667</v>
      </c>
      <c r="J80">
        <v>16</v>
      </c>
      <c r="K80" s="31">
        <v>75</v>
      </c>
      <c r="L80" s="32" t="s">
        <v>713</v>
      </c>
      <c r="M80" s="31">
        <v>1000</v>
      </c>
      <c r="N80" s="32" t="s">
        <v>652</v>
      </c>
      <c r="O80" s="33" t="s">
        <v>660</v>
      </c>
      <c r="P80" s="33" t="s">
        <v>587</v>
      </c>
      <c r="Q80" s="93" t="s">
        <v>712</v>
      </c>
      <c r="R80" s="122">
        <v>2</v>
      </c>
      <c r="S80" s="38">
        <v>18</v>
      </c>
    </row>
    <row r="81" spans="1:19" ht="15" customHeight="1">
      <c r="A81" s="31">
        <v>75</v>
      </c>
      <c r="B81" s="32" t="s">
        <v>713</v>
      </c>
      <c r="C81" s="31">
        <v>1000</v>
      </c>
      <c r="D81" s="32" t="s">
        <v>652</v>
      </c>
      <c r="E81" s="33" t="s">
        <v>660</v>
      </c>
      <c r="F81" s="33" t="s">
        <v>587</v>
      </c>
      <c r="G81" s="33">
        <v>2</v>
      </c>
      <c r="H81" s="33" t="s">
        <v>712</v>
      </c>
      <c r="I81" s="33" t="s">
        <v>671</v>
      </c>
      <c r="J81">
        <v>17</v>
      </c>
      <c r="K81" s="102">
        <v>79</v>
      </c>
      <c r="L81" s="157" t="s">
        <v>246</v>
      </c>
      <c r="M81" s="102">
        <v>1000</v>
      </c>
      <c r="N81" s="157" t="s">
        <v>652</v>
      </c>
      <c r="O81" s="74" t="s">
        <v>660</v>
      </c>
      <c r="P81" s="74" t="s">
        <v>575</v>
      </c>
      <c r="Q81" s="196" t="s">
        <v>688</v>
      </c>
      <c r="R81" s="122">
        <v>2</v>
      </c>
      <c r="S81" s="38">
        <v>17</v>
      </c>
    </row>
    <row r="82" spans="1:18" ht="15" customHeight="1">
      <c r="A82" s="31">
        <v>76</v>
      </c>
      <c r="B82" s="32" t="s">
        <v>396</v>
      </c>
      <c r="C82" s="31">
        <v>1000</v>
      </c>
      <c r="D82" s="32" t="s">
        <v>700</v>
      </c>
      <c r="E82" s="33" t="s">
        <v>677</v>
      </c>
      <c r="F82" s="33" t="s">
        <v>587</v>
      </c>
      <c r="G82" s="33">
        <v>2</v>
      </c>
      <c r="H82" s="33" t="s">
        <v>714</v>
      </c>
      <c r="I82" s="93" t="s">
        <v>701</v>
      </c>
      <c r="J82" s="39"/>
      <c r="K82" s="354"/>
      <c r="L82" s="39"/>
      <c r="M82" s="39"/>
      <c r="N82" s="60"/>
      <c r="O82" s="39"/>
      <c r="P82" s="39"/>
      <c r="Q82" s="60"/>
      <c r="R82" s="60"/>
    </row>
    <row r="83" spans="1:18" ht="15" customHeight="1">
      <c r="A83" s="31">
        <v>77</v>
      </c>
      <c r="B83" s="32" t="s">
        <v>633</v>
      </c>
      <c r="C83" s="31">
        <v>1000</v>
      </c>
      <c r="D83" s="32" t="s">
        <v>715</v>
      </c>
      <c r="E83" s="33" t="s">
        <v>677</v>
      </c>
      <c r="F83" s="33" t="s">
        <v>575</v>
      </c>
      <c r="G83" s="33">
        <v>2</v>
      </c>
      <c r="H83" s="33" t="s">
        <v>687</v>
      </c>
      <c r="I83" s="93" t="s">
        <v>510</v>
      </c>
      <c r="K83" s="47" t="s">
        <v>149</v>
      </c>
      <c r="N83"/>
      <c r="Q83"/>
      <c r="R83"/>
    </row>
    <row r="84" spans="1:18" ht="15" customHeight="1">
      <c r="A84" s="31">
        <v>78</v>
      </c>
      <c r="B84" s="32" t="s">
        <v>249</v>
      </c>
      <c r="C84" s="31">
        <v>1000</v>
      </c>
      <c r="D84" s="32" t="s">
        <v>652</v>
      </c>
      <c r="E84" s="33" t="s">
        <v>677</v>
      </c>
      <c r="F84" s="33" t="s">
        <v>575</v>
      </c>
      <c r="G84" s="33">
        <v>2</v>
      </c>
      <c r="H84" s="33" t="s">
        <v>687</v>
      </c>
      <c r="I84" s="93" t="s">
        <v>676</v>
      </c>
      <c r="K84"/>
      <c r="N84"/>
      <c r="Q84"/>
      <c r="R84"/>
    </row>
    <row r="85" spans="1:18" ht="15" customHeight="1">
      <c r="A85" s="31">
        <v>79</v>
      </c>
      <c r="B85" s="32" t="s">
        <v>246</v>
      </c>
      <c r="C85" s="31">
        <v>1000</v>
      </c>
      <c r="D85" s="32" t="s">
        <v>652</v>
      </c>
      <c r="E85" s="33" t="s">
        <v>660</v>
      </c>
      <c r="F85" s="33" t="s">
        <v>575</v>
      </c>
      <c r="G85" s="33">
        <v>2</v>
      </c>
      <c r="H85" s="33" t="s">
        <v>688</v>
      </c>
      <c r="I85" s="93" t="s">
        <v>571</v>
      </c>
      <c r="K85" s="48" t="s">
        <v>138</v>
      </c>
      <c r="L85" s="49" t="s">
        <v>51</v>
      </c>
      <c r="M85" s="48" t="s">
        <v>68</v>
      </c>
      <c r="N85" s="49" t="s">
        <v>93</v>
      </c>
      <c r="O85" s="50" t="s">
        <v>133</v>
      </c>
      <c r="P85" s="50" t="s">
        <v>52</v>
      </c>
      <c r="Q85" s="50" t="s">
        <v>53</v>
      </c>
      <c r="R85" s="356" t="s">
        <v>733</v>
      </c>
    </row>
    <row r="86" spans="1:19" ht="15" customHeight="1">
      <c r="A86" s="31">
        <v>80</v>
      </c>
      <c r="B86" s="32" t="s">
        <v>233</v>
      </c>
      <c r="C86" s="31">
        <v>1000</v>
      </c>
      <c r="D86" s="32" t="s">
        <v>38</v>
      </c>
      <c r="E86" s="33" t="s">
        <v>670</v>
      </c>
      <c r="F86" s="33" t="s">
        <v>575</v>
      </c>
      <c r="G86" s="33">
        <v>2</v>
      </c>
      <c r="H86" s="33" t="s">
        <v>701</v>
      </c>
      <c r="I86" s="93" t="s">
        <v>542</v>
      </c>
      <c r="J86">
        <v>1</v>
      </c>
      <c r="K86" s="31">
        <v>7</v>
      </c>
      <c r="L86" s="32" t="s">
        <v>103</v>
      </c>
      <c r="M86" s="31">
        <v>1645</v>
      </c>
      <c r="N86" s="32" t="s">
        <v>118</v>
      </c>
      <c r="O86" s="33" t="s">
        <v>655</v>
      </c>
      <c r="P86" s="33" t="s">
        <v>593</v>
      </c>
      <c r="Q86" s="93" t="s">
        <v>538</v>
      </c>
      <c r="R86" s="122">
        <v>5</v>
      </c>
      <c r="S86" s="38">
        <v>40</v>
      </c>
    </row>
    <row r="87" spans="1:19" ht="15" customHeight="1">
      <c r="A87" s="31">
        <v>81</v>
      </c>
      <c r="B87" s="32" t="s">
        <v>394</v>
      </c>
      <c r="C87" s="31">
        <v>1000</v>
      </c>
      <c r="D87" s="32" t="s">
        <v>652</v>
      </c>
      <c r="E87" s="33" t="s">
        <v>670</v>
      </c>
      <c r="F87" s="33" t="s">
        <v>575</v>
      </c>
      <c r="G87" s="33">
        <v>1</v>
      </c>
      <c r="H87" s="33" t="s">
        <v>692</v>
      </c>
      <c r="I87" s="93" t="s">
        <v>542</v>
      </c>
      <c r="J87">
        <v>2</v>
      </c>
      <c r="K87" s="31">
        <v>22</v>
      </c>
      <c r="L87" s="32" t="s">
        <v>102</v>
      </c>
      <c r="M87" s="31">
        <v>1375</v>
      </c>
      <c r="N87" s="32" t="s">
        <v>118</v>
      </c>
      <c r="O87" s="33" t="s">
        <v>655</v>
      </c>
      <c r="P87" s="33" t="s">
        <v>577</v>
      </c>
      <c r="Q87" s="93" t="s">
        <v>564</v>
      </c>
      <c r="R87" s="122">
        <v>4</v>
      </c>
      <c r="S87" s="38">
        <v>35</v>
      </c>
    </row>
    <row r="88" spans="1:19" ht="15" customHeight="1">
      <c r="A88" s="31">
        <v>82</v>
      </c>
      <c r="B88" s="32" t="s">
        <v>247</v>
      </c>
      <c r="C88" s="31">
        <v>1000</v>
      </c>
      <c r="D88" s="32" t="s">
        <v>652</v>
      </c>
      <c r="E88" s="33" t="s">
        <v>677</v>
      </c>
      <c r="F88" s="33" t="s">
        <v>575</v>
      </c>
      <c r="G88" s="33">
        <v>2</v>
      </c>
      <c r="H88" s="33" t="s">
        <v>692</v>
      </c>
      <c r="I88" s="33" t="s">
        <v>664</v>
      </c>
      <c r="J88">
        <v>3</v>
      </c>
      <c r="K88" s="31">
        <v>28</v>
      </c>
      <c r="L88" s="32" t="s">
        <v>45</v>
      </c>
      <c r="M88" s="31">
        <v>1000</v>
      </c>
      <c r="N88" s="32" t="s">
        <v>675</v>
      </c>
      <c r="O88" s="33" t="s">
        <v>655</v>
      </c>
      <c r="P88" s="33" t="s">
        <v>573</v>
      </c>
      <c r="Q88" s="93" t="s">
        <v>542</v>
      </c>
      <c r="R88" s="122">
        <v>4</v>
      </c>
      <c r="S88" s="38">
        <v>32</v>
      </c>
    </row>
    <row r="89" spans="1:19" ht="15" customHeight="1">
      <c r="A89" s="31">
        <v>83</v>
      </c>
      <c r="B89" s="32" t="s">
        <v>716</v>
      </c>
      <c r="C89" s="31">
        <v>1000</v>
      </c>
      <c r="D89" s="32" t="s">
        <v>700</v>
      </c>
      <c r="E89" s="33" t="s">
        <v>677</v>
      </c>
      <c r="F89" s="33" t="s">
        <v>575</v>
      </c>
      <c r="G89" s="33">
        <v>2</v>
      </c>
      <c r="H89" s="33" t="s">
        <v>709</v>
      </c>
      <c r="I89" s="33" t="s">
        <v>664</v>
      </c>
      <c r="J89">
        <v>4</v>
      </c>
      <c r="K89" s="31">
        <v>34</v>
      </c>
      <c r="L89" s="32" t="s">
        <v>414</v>
      </c>
      <c r="M89" s="31">
        <v>1000</v>
      </c>
      <c r="N89" s="32" t="s">
        <v>665</v>
      </c>
      <c r="O89" s="33" t="s">
        <v>655</v>
      </c>
      <c r="P89" s="33" t="s">
        <v>573</v>
      </c>
      <c r="Q89" s="93" t="s">
        <v>667</v>
      </c>
      <c r="R89" s="122">
        <v>4</v>
      </c>
      <c r="S89" s="38">
        <v>30</v>
      </c>
    </row>
    <row r="90" spans="1:19" ht="15" customHeight="1">
      <c r="A90" s="31">
        <v>84</v>
      </c>
      <c r="B90" s="32" t="s">
        <v>556</v>
      </c>
      <c r="C90" s="31">
        <v>1000</v>
      </c>
      <c r="D90" s="32" t="s">
        <v>652</v>
      </c>
      <c r="E90" s="33" t="s">
        <v>677</v>
      </c>
      <c r="F90" s="33" t="s">
        <v>575</v>
      </c>
      <c r="G90" s="33">
        <v>2</v>
      </c>
      <c r="H90" s="33" t="s">
        <v>709</v>
      </c>
      <c r="I90" s="33" t="s">
        <v>666</v>
      </c>
      <c r="J90">
        <v>5</v>
      </c>
      <c r="K90" s="31">
        <v>37</v>
      </c>
      <c r="L90" s="32" t="s">
        <v>110</v>
      </c>
      <c r="M90" s="31">
        <v>1100</v>
      </c>
      <c r="N90" s="32" t="s">
        <v>172</v>
      </c>
      <c r="O90" s="33" t="s">
        <v>655</v>
      </c>
      <c r="P90" s="33" t="s">
        <v>573</v>
      </c>
      <c r="Q90" s="93" t="s">
        <v>687</v>
      </c>
      <c r="R90" s="122">
        <v>4</v>
      </c>
      <c r="S90" s="38">
        <v>29</v>
      </c>
    </row>
    <row r="91" spans="1:19" ht="15" customHeight="1">
      <c r="A91" s="31">
        <v>85</v>
      </c>
      <c r="B91" s="32" t="s">
        <v>717</v>
      </c>
      <c r="C91" s="31">
        <v>1000</v>
      </c>
      <c r="D91" s="32" t="s">
        <v>652</v>
      </c>
      <c r="E91" s="33" t="s">
        <v>677</v>
      </c>
      <c r="F91" s="33" t="s">
        <v>575</v>
      </c>
      <c r="G91" s="33">
        <v>2</v>
      </c>
      <c r="H91" s="33" t="s">
        <v>693</v>
      </c>
      <c r="I91" s="33" t="s">
        <v>664</v>
      </c>
      <c r="J91">
        <v>6</v>
      </c>
      <c r="K91" s="31">
        <v>41</v>
      </c>
      <c r="L91" s="32" t="s">
        <v>37</v>
      </c>
      <c r="M91" s="31">
        <v>1250</v>
      </c>
      <c r="N91" s="32" t="s">
        <v>665</v>
      </c>
      <c r="O91" s="33" t="s">
        <v>655</v>
      </c>
      <c r="P91" s="33" t="s">
        <v>573</v>
      </c>
      <c r="Q91" s="93" t="s">
        <v>692</v>
      </c>
      <c r="R91" s="122">
        <v>4</v>
      </c>
      <c r="S91" s="38">
        <v>28</v>
      </c>
    </row>
    <row r="92" spans="1:19" ht="15" customHeight="1">
      <c r="A92" s="31">
        <v>86</v>
      </c>
      <c r="B92" s="32" t="s">
        <v>391</v>
      </c>
      <c r="C92" s="31">
        <v>1000</v>
      </c>
      <c r="D92" s="32" t="s">
        <v>675</v>
      </c>
      <c r="E92" s="33" t="s">
        <v>677</v>
      </c>
      <c r="F92" s="33" t="s">
        <v>575</v>
      </c>
      <c r="G92" s="33">
        <v>1</v>
      </c>
      <c r="H92" s="33" t="s">
        <v>696</v>
      </c>
      <c r="I92" s="33" t="s">
        <v>667</v>
      </c>
      <c r="J92">
        <v>7</v>
      </c>
      <c r="K92" s="31">
        <v>49</v>
      </c>
      <c r="L92" s="32" t="s">
        <v>134</v>
      </c>
      <c r="M92" s="31">
        <v>1000</v>
      </c>
      <c r="N92" s="32" t="s">
        <v>675</v>
      </c>
      <c r="O92" s="33" t="s">
        <v>655</v>
      </c>
      <c r="P92" s="33" t="s">
        <v>578</v>
      </c>
      <c r="Q92" s="93" t="s">
        <v>666</v>
      </c>
      <c r="R92" s="122">
        <v>3</v>
      </c>
      <c r="S92" s="38">
        <v>27</v>
      </c>
    </row>
    <row r="93" spans="1:19" ht="15" customHeight="1">
      <c r="A93" s="31">
        <v>87</v>
      </c>
      <c r="B93" s="32" t="s">
        <v>718</v>
      </c>
      <c r="C93" s="31">
        <v>1000</v>
      </c>
      <c r="D93" s="32" t="s">
        <v>652</v>
      </c>
      <c r="E93" s="33" t="s">
        <v>670</v>
      </c>
      <c r="F93" s="33" t="s">
        <v>575</v>
      </c>
      <c r="G93" s="33">
        <v>1</v>
      </c>
      <c r="H93" s="33" t="s">
        <v>719</v>
      </c>
      <c r="I93" s="33" t="s">
        <v>687</v>
      </c>
      <c r="J93">
        <v>8</v>
      </c>
      <c r="K93" s="31">
        <v>52</v>
      </c>
      <c r="L93" s="32" t="s">
        <v>236</v>
      </c>
      <c r="M93" s="31">
        <v>1000</v>
      </c>
      <c r="N93" s="32" t="s">
        <v>121</v>
      </c>
      <c r="O93" s="33" t="s">
        <v>655</v>
      </c>
      <c r="P93" s="33" t="s">
        <v>579</v>
      </c>
      <c r="Q93" s="93" t="s">
        <v>571</v>
      </c>
      <c r="R93" s="122">
        <v>3</v>
      </c>
      <c r="S93" s="38">
        <v>26</v>
      </c>
    </row>
    <row r="94" spans="1:19" ht="15" customHeight="1">
      <c r="A94" s="31">
        <v>88</v>
      </c>
      <c r="B94" s="32" t="s">
        <v>720</v>
      </c>
      <c r="C94" s="31">
        <v>1000</v>
      </c>
      <c r="D94" s="32" t="s">
        <v>652</v>
      </c>
      <c r="E94" s="33" t="s">
        <v>670</v>
      </c>
      <c r="F94" s="33" t="s">
        <v>575</v>
      </c>
      <c r="G94" s="33">
        <v>2</v>
      </c>
      <c r="H94" s="33" t="s">
        <v>719</v>
      </c>
      <c r="I94" s="33" t="s">
        <v>705</v>
      </c>
      <c r="J94">
        <v>9</v>
      </c>
      <c r="K94" s="31">
        <v>59</v>
      </c>
      <c r="L94" s="32" t="s">
        <v>161</v>
      </c>
      <c r="M94" s="31">
        <v>1000</v>
      </c>
      <c r="N94" s="32" t="s">
        <v>172</v>
      </c>
      <c r="O94" s="33" t="s">
        <v>655</v>
      </c>
      <c r="P94" s="33" t="s">
        <v>579</v>
      </c>
      <c r="Q94" s="93" t="s">
        <v>671</v>
      </c>
      <c r="R94" s="122">
        <v>3</v>
      </c>
      <c r="S94" s="38">
        <v>25</v>
      </c>
    </row>
    <row r="95" spans="1:19" ht="15" customHeight="1">
      <c r="A95" s="31">
        <v>89</v>
      </c>
      <c r="B95" s="291" t="s">
        <v>721</v>
      </c>
      <c r="C95" s="292">
        <v>1000</v>
      </c>
      <c r="D95" s="291" t="s">
        <v>722</v>
      </c>
      <c r="E95" s="33" t="s">
        <v>707</v>
      </c>
      <c r="F95" s="33" t="s">
        <v>575</v>
      </c>
      <c r="G95" s="33">
        <v>1</v>
      </c>
      <c r="H95" s="33" t="s">
        <v>714</v>
      </c>
      <c r="I95" s="33" t="s">
        <v>671</v>
      </c>
      <c r="J95">
        <v>10</v>
      </c>
      <c r="K95" s="31">
        <v>60</v>
      </c>
      <c r="L95" s="32" t="s">
        <v>416</v>
      </c>
      <c r="M95" s="31">
        <v>1000</v>
      </c>
      <c r="N95" s="32" t="s">
        <v>121</v>
      </c>
      <c r="O95" s="33" t="s">
        <v>655</v>
      </c>
      <c r="P95" s="33" t="s">
        <v>579</v>
      </c>
      <c r="Q95" s="93" t="s">
        <v>671</v>
      </c>
      <c r="R95" s="122">
        <v>2</v>
      </c>
      <c r="S95" s="38">
        <v>24</v>
      </c>
    </row>
    <row r="96" spans="1:19" ht="15" customHeight="1">
      <c r="A96" s="31">
        <v>90</v>
      </c>
      <c r="B96" s="32" t="s">
        <v>723</v>
      </c>
      <c r="C96" s="31">
        <v>1000</v>
      </c>
      <c r="D96" s="32" t="s">
        <v>704</v>
      </c>
      <c r="E96" s="33" t="s">
        <v>707</v>
      </c>
      <c r="F96" s="33" t="s">
        <v>576</v>
      </c>
      <c r="G96" s="33">
        <v>1</v>
      </c>
      <c r="H96" s="33" t="s">
        <v>693</v>
      </c>
      <c r="I96" s="33" t="s">
        <v>649</v>
      </c>
      <c r="J96">
        <v>11</v>
      </c>
      <c r="K96" s="31">
        <v>71</v>
      </c>
      <c r="L96" s="32" t="s">
        <v>235</v>
      </c>
      <c r="M96" s="31">
        <v>1000</v>
      </c>
      <c r="N96" s="32" t="s">
        <v>121</v>
      </c>
      <c r="O96" s="33" t="s">
        <v>655</v>
      </c>
      <c r="P96" s="33" t="s">
        <v>579</v>
      </c>
      <c r="Q96" s="93" t="s">
        <v>693</v>
      </c>
      <c r="R96" s="122">
        <v>3</v>
      </c>
      <c r="S96" s="38">
        <v>23</v>
      </c>
    </row>
    <row r="97" spans="1:9" ht="15" customHeight="1">
      <c r="A97" s="31">
        <v>91</v>
      </c>
      <c r="B97" s="32" t="s">
        <v>724</v>
      </c>
      <c r="C97" s="31">
        <v>1000</v>
      </c>
      <c r="D97" s="32" t="s">
        <v>704</v>
      </c>
      <c r="E97" s="33" t="s">
        <v>670</v>
      </c>
      <c r="F97" s="33" t="s">
        <v>725</v>
      </c>
      <c r="G97" s="33">
        <v>1</v>
      </c>
      <c r="H97" s="33" t="s">
        <v>701</v>
      </c>
      <c r="I97" s="33" t="s">
        <v>542</v>
      </c>
    </row>
    <row r="98" spans="1:18" ht="15" customHeight="1">
      <c r="A98" s="31">
        <v>92</v>
      </c>
      <c r="B98" s="32" t="s">
        <v>726</v>
      </c>
      <c r="C98" s="31">
        <v>1000</v>
      </c>
      <c r="D98" s="32" t="s">
        <v>704</v>
      </c>
      <c r="E98" s="33" t="s">
        <v>727</v>
      </c>
      <c r="F98" s="33" t="s">
        <v>725</v>
      </c>
      <c r="G98" s="33">
        <v>1</v>
      </c>
      <c r="H98" s="33" t="s">
        <v>719</v>
      </c>
      <c r="I98" s="33" t="s">
        <v>705</v>
      </c>
      <c r="K98" s="47" t="s">
        <v>150</v>
      </c>
      <c r="N98"/>
      <c r="Q98"/>
      <c r="R98"/>
    </row>
    <row r="99" spans="1:18" ht="15" customHeight="1">
      <c r="A99" s="31">
        <v>93</v>
      </c>
      <c r="B99" s="32" t="s">
        <v>728</v>
      </c>
      <c r="C99" s="31">
        <v>1000</v>
      </c>
      <c r="D99" s="32" t="s">
        <v>700</v>
      </c>
      <c r="E99" s="33" t="s">
        <v>670</v>
      </c>
      <c r="F99" s="33" t="s">
        <v>725</v>
      </c>
      <c r="G99" s="33">
        <v>0</v>
      </c>
      <c r="H99" s="33" t="s">
        <v>698</v>
      </c>
      <c r="I99" s="33" t="s">
        <v>705</v>
      </c>
      <c r="K99"/>
      <c r="N99"/>
      <c r="Q99"/>
      <c r="R99"/>
    </row>
    <row r="100" spans="1:18" ht="15" customHeight="1">
      <c r="A100" s="31">
        <v>94</v>
      </c>
      <c r="B100" s="32" t="s">
        <v>397</v>
      </c>
      <c r="C100" s="31">
        <v>1000</v>
      </c>
      <c r="D100" s="32" t="s">
        <v>700</v>
      </c>
      <c r="E100" s="33" t="s">
        <v>670</v>
      </c>
      <c r="F100" s="33" t="s">
        <v>725</v>
      </c>
      <c r="G100" s="33">
        <v>1</v>
      </c>
      <c r="H100" s="33" t="s">
        <v>729</v>
      </c>
      <c r="I100" s="33" t="s">
        <v>688</v>
      </c>
      <c r="K100" s="48" t="s">
        <v>138</v>
      </c>
      <c r="L100" s="49" t="s">
        <v>51</v>
      </c>
      <c r="M100" s="48" t="s">
        <v>68</v>
      </c>
      <c r="N100" s="49" t="s">
        <v>93</v>
      </c>
      <c r="O100" s="50" t="s">
        <v>133</v>
      </c>
      <c r="P100" s="50" t="s">
        <v>52</v>
      </c>
      <c r="Q100" s="50" t="s">
        <v>53</v>
      </c>
      <c r="R100" s="356" t="s">
        <v>733</v>
      </c>
    </row>
    <row r="101" spans="1:19" ht="15" customHeight="1">
      <c r="A101" s="31">
        <v>95</v>
      </c>
      <c r="B101" s="32" t="s">
        <v>730</v>
      </c>
      <c r="C101" s="31">
        <v>1000</v>
      </c>
      <c r="D101" s="32" t="s">
        <v>652</v>
      </c>
      <c r="E101" s="33" t="s">
        <v>670</v>
      </c>
      <c r="F101" s="33" t="s">
        <v>725</v>
      </c>
      <c r="G101" s="33">
        <v>0</v>
      </c>
      <c r="H101" s="33" t="s">
        <v>714</v>
      </c>
      <c r="I101" s="33" t="s">
        <v>692</v>
      </c>
      <c r="J101">
        <v>1</v>
      </c>
      <c r="K101" s="31">
        <v>9</v>
      </c>
      <c r="L101" s="32" t="s">
        <v>32</v>
      </c>
      <c r="M101" s="31">
        <v>1679</v>
      </c>
      <c r="N101" s="32" t="s">
        <v>172</v>
      </c>
      <c r="O101" s="33" t="s">
        <v>644</v>
      </c>
      <c r="P101" s="33" t="s">
        <v>582</v>
      </c>
      <c r="Q101" s="93" t="s">
        <v>510</v>
      </c>
      <c r="R101" s="122">
        <v>5</v>
      </c>
      <c r="S101" s="38">
        <v>40</v>
      </c>
    </row>
    <row r="102" spans="10:19" ht="15" customHeight="1">
      <c r="J102">
        <v>2</v>
      </c>
      <c r="K102" s="31">
        <v>10</v>
      </c>
      <c r="L102" s="32" t="s">
        <v>33</v>
      </c>
      <c r="M102" s="31">
        <v>1815</v>
      </c>
      <c r="N102" s="32" t="s">
        <v>172</v>
      </c>
      <c r="O102" s="33" t="s">
        <v>644</v>
      </c>
      <c r="P102" s="33" t="s">
        <v>582</v>
      </c>
      <c r="Q102" s="93" t="s">
        <v>538</v>
      </c>
      <c r="R102" s="122">
        <v>5</v>
      </c>
      <c r="S102" s="38">
        <v>35</v>
      </c>
    </row>
    <row r="103" spans="2:19" ht="15" customHeight="1">
      <c r="B103" s="38" t="s">
        <v>732</v>
      </c>
      <c r="J103">
        <v>3</v>
      </c>
      <c r="K103" s="31">
        <v>15</v>
      </c>
      <c r="L103" s="32" t="s">
        <v>31</v>
      </c>
      <c r="M103" s="31">
        <v>1342</v>
      </c>
      <c r="N103" s="32" t="s">
        <v>118</v>
      </c>
      <c r="O103" s="33" t="s">
        <v>644</v>
      </c>
      <c r="P103" s="33" t="s">
        <v>582</v>
      </c>
      <c r="Q103" s="93" t="s">
        <v>664</v>
      </c>
      <c r="R103" s="122">
        <v>5</v>
      </c>
      <c r="S103" s="38">
        <v>32</v>
      </c>
    </row>
    <row r="104" spans="10:19" ht="15" customHeight="1">
      <c r="J104">
        <v>4</v>
      </c>
      <c r="K104" s="31">
        <v>16</v>
      </c>
      <c r="L104" s="32" t="s">
        <v>423</v>
      </c>
      <c r="M104" s="31">
        <v>1430</v>
      </c>
      <c r="N104" s="32" t="s">
        <v>665</v>
      </c>
      <c r="O104" s="33" t="s">
        <v>644</v>
      </c>
      <c r="P104" s="33" t="s">
        <v>582</v>
      </c>
      <c r="Q104" s="93" t="s">
        <v>666</v>
      </c>
      <c r="R104" s="122">
        <v>5</v>
      </c>
      <c r="S104" s="38">
        <v>30</v>
      </c>
    </row>
    <row r="105" spans="10:19" ht="15" customHeight="1">
      <c r="J105">
        <v>5</v>
      </c>
      <c r="K105" s="31">
        <v>17</v>
      </c>
      <c r="L105" s="32" t="s">
        <v>49</v>
      </c>
      <c r="M105" s="31">
        <v>1337</v>
      </c>
      <c r="N105" s="32" t="s">
        <v>665</v>
      </c>
      <c r="O105" s="33" t="s">
        <v>644</v>
      </c>
      <c r="P105" s="33" t="s">
        <v>582</v>
      </c>
      <c r="Q105" s="93" t="s">
        <v>667</v>
      </c>
      <c r="R105" s="122">
        <v>5</v>
      </c>
      <c r="S105" s="38">
        <v>29</v>
      </c>
    </row>
    <row r="106" spans="10:19" ht="15" customHeight="1">
      <c r="J106">
        <v>6</v>
      </c>
      <c r="K106" s="31">
        <v>21</v>
      </c>
      <c r="L106" s="32" t="s">
        <v>20</v>
      </c>
      <c r="M106" s="31">
        <v>1618</v>
      </c>
      <c r="N106" s="32" t="s">
        <v>652</v>
      </c>
      <c r="O106" s="33" t="s">
        <v>644</v>
      </c>
      <c r="P106" s="33" t="s">
        <v>577</v>
      </c>
      <c r="Q106" s="93" t="s">
        <v>564</v>
      </c>
      <c r="R106" s="122">
        <v>4</v>
      </c>
      <c r="S106" s="38">
        <v>28</v>
      </c>
    </row>
    <row r="107" spans="10:19" ht="15" customHeight="1">
      <c r="J107">
        <v>7</v>
      </c>
      <c r="K107" s="31">
        <v>26</v>
      </c>
      <c r="L107" s="32" t="s">
        <v>48</v>
      </c>
      <c r="M107" s="31">
        <v>1000</v>
      </c>
      <c r="N107" s="32" t="s">
        <v>675</v>
      </c>
      <c r="O107" s="33" t="s">
        <v>644</v>
      </c>
      <c r="P107" s="33" t="s">
        <v>573</v>
      </c>
      <c r="Q107" s="93" t="s">
        <v>676</v>
      </c>
      <c r="R107" s="122">
        <v>3</v>
      </c>
      <c r="S107" s="38">
        <v>27</v>
      </c>
    </row>
    <row r="108" spans="10:19" ht="15" customHeight="1">
      <c r="J108">
        <v>8</v>
      </c>
      <c r="K108" s="31">
        <v>45</v>
      </c>
      <c r="L108" s="32" t="s">
        <v>694</v>
      </c>
      <c r="M108" s="31">
        <v>1000</v>
      </c>
      <c r="N108" s="32" t="s">
        <v>695</v>
      </c>
      <c r="O108" s="33" t="s">
        <v>644</v>
      </c>
      <c r="P108" s="33" t="s">
        <v>573</v>
      </c>
      <c r="Q108" s="93" t="s">
        <v>696</v>
      </c>
      <c r="R108" s="122">
        <v>4</v>
      </c>
      <c r="S108" s="38">
        <v>26</v>
      </c>
    </row>
    <row r="117" spans="11:18" ht="15" customHeight="1">
      <c r="K117"/>
      <c r="N117"/>
      <c r="Q117"/>
      <c r="R1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8"/>
  <sheetViews>
    <sheetView zoomScalePageLayoutView="0" workbookViewId="0" topLeftCell="J43">
      <selection activeCell="F2" sqref="F2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18.7109375" style="0" customWidth="1"/>
    <col min="4" max="4" width="6.28125" style="0" customWidth="1"/>
    <col min="5" max="5" width="29.00390625" style="0" customWidth="1"/>
    <col min="6" max="6" width="5.421875" style="0" customWidth="1"/>
    <col min="7" max="7" width="4.7109375" style="0" customWidth="1"/>
    <col min="8" max="8" width="4.7109375" style="242" customWidth="1"/>
    <col min="9" max="9" width="6.421875" style="0" customWidth="1"/>
    <col min="10" max="11" width="5.00390625" style="0" customWidth="1"/>
    <col min="12" max="12" width="17.140625" style="0" customWidth="1"/>
    <col min="13" max="13" width="5.7109375" style="0" customWidth="1"/>
    <col min="14" max="14" width="28.140625" style="0" customWidth="1"/>
    <col min="15" max="20" width="5.00390625" style="0" customWidth="1"/>
    <col min="21" max="21" width="3.7109375" style="272" customWidth="1"/>
    <col min="22" max="22" width="5.28125" style="0" customWidth="1"/>
    <col min="23" max="23" width="20.7109375" style="0" customWidth="1"/>
    <col min="24" max="24" width="25.57421875" style="0" customWidth="1"/>
    <col min="25" max="25" width="6.28125" style="38" customWidth="1"/>
    <col min="26" max="26" width="5.57421875" style="0" customWidth="1"/>
    <col min="27" max="27" width="5.00390625" style="38" customWidth="1"/>
    <col min="28" max="28" width="5.57421875" style="236" customWidth="1"/>
    <col min="29" max="29" width="4.7109375" style="236" customWidth="1"/>
    <col min="30" max="30" width="4.00390625" style="0" customWidth="1"/>
    <col min="31" max="31" width="6.140625" style="0" customWidth="1"/>
    <col min="32" max="32" width="21.140625" style="0" customWidth="1"/>
    <col min="33" max="33" width="6.140625" style="0" customWidth="1"/>
    <col min="34" max="34" width="28.140625" style="0" customWidth="1"/>
    <col min="36" max="36" width="5.57421875" style="0" customWidth="1"/>
    <col min="37" max="37" width="5.7109375" style="0" customWidth="1"/>
    <col min="38" max="38" width="6.8515625" style="0" customWidth="1"/>
    <col min="39" max="39" width="7.57421875" style="0" customWidth="1"/>
  </cols>
  <sheetData>
    <row r="1" spans="1:8" ht="15" customHeight="1">
      <c r="A1" s="30" t="s">
        <v>238</v>
      </c>
      <c r="H1" s="241"/>
    </row>
    <row r="2" spans="1:8" ht="15" customHeight="1">
      <c r="A2" s="30" t="s">
        <v>735</v>
      </c>
      <c r="H2"/>
    </row>
    <row r="3" spans="1:11" ht="15" customHeight="1">
      <c r="A3" s="30" t="s">
        <v>736</v>
      </c>
      <c r="H3"/>
      <c r="K3" t="s">
        <v>916</v>
      </c>
    </row>
    <row r="4" spans="3:28" ht="15" customHeight="1">
      <c r="C4" s="377">
        <v>41328</v>
      </c>
      <c r="H4"/>
      <c r="K4" t="s">
        <v>918</v>
      </c>
      <c r="V4" s="39"/>
      <c r="W4" s="39"/>
      <c r="X4" s="39"/>
      <c r="Y4" s="60"/>
      <c r="Z4" s="39"/>
      <c r="AA4" s="60"/>
      <c r="AB4" s="354"/>
    </row>
    <row r="5" spans="1:39" ht="15" customHeight="1">
      <c r="A5" s="47" t="s">
        <v>137</v>
      </c>
      <c r="H5"/>
      <c r="K5" s="47" t="s">
        <v>917</v>
      </c>
      <c r="AA5"/>
      <c r="AB5"/>
      <c r="AE5" s="151"/>
      <c r="AF5" s="146"/>
      <c r="AG5" s="146"/>
      <c r="AH5" s="146"/>
      <c r="AI5" s="146"/>
      <c r="AJ5" s="146"/>
      <c r="AK5" s="146"/>
      <c r="AL5" s="146"/>
      <c r="AM5" s="146"/>
    </row>
    <row r="6" spans="8:39" ht="15" customHeight="1">
      <c r="H6"/>
      <c r="V6" s="47" t="s">
        <v>143</v>
      </c>
      <c r="AA6"/>
      <c r="AB6"/>
      <c r="AE6" s="146"/>
      <c r="AF6" s="146"/>
      <c r="AG6" s="146"/>
      <c r="AH6" s="146"/>
      <c r="AI6" s="146"/>
      <c r="AJ6" s="146"/>
      <c r="AK6" s="146"/>
      <c r="AL6" s="146"/>
      <c r="AM6" s="146"/>
    </row>
    <row r="7" spans="1:39" ht="15" customHeight="1">
      <c r="A7" s="404" t="s">
        <v>138</v>
      </c>
      <c r="B7" s="404" t="s">
        <v>141</v>
      </c>
      <c r="C7" s="405" t="s">
        <v>51</v>
      </c>
      <c r="D7" s="404" t="s">
        <v>68</v>
      </c>
      <c r="E7" s="405" t="s">
        <v>93</v>
      </c>
      <c r="F7" s="406" t="s">
        <v>133</v>
      </c>
      <c r="G7" s="406" t="s">
        <v>52</v>
      </c>
      <c r="H7" s="406" t="s">
        <v>53</v>
      </c>
      <c r="I7" s="406" t="s">
        <v>737</v>
      </c>
      <c r="J7" s="407" t="s">
        <v>239</v>
      </c>
      <c r="K7" s="48" t="s">
        <v>138</v>
      </c>
      <c r="L7" s="49" t="s">
        <v>51</v>
      </c>
      <c r="M7" s="48" t="s">
        <v>68</v>
      </c>
      <c r="N7" s="49" t="s">
        <v>93</v>
      </c>
      <c r="O7" s="50" t="s">
        <v>133</v>
      </c>
      <c r="P7" s="50" t="s">
        <v>52</v>
      </c>
      <c r="Q7" s="50" t="s">
        <v>53</v>
      </c>
      <c r="R7" s="50" t="s">
        <v>737</v>
      </c>
      <c r="S7" s="50" t="s">
        <v>239</v>
      </c>
      <c r="T7" s="403"/>
      <c r="U7" s="152"/>
      <c r="V7" s="48" t="s">
        <v>138</v>
      </c>
      <c r="W7" s="49" t="s">
        <v>51</v>
      </c>
      <c r="X7" s="49" t="s">
        <v>93</v>
      </c>
      <c r="Y7" s="50" t="s">
        <v>68</v>
      </c>
      <c r="Z7" s="50" t="s">
        <v>133</v>
      </c>
      <c r="AA7" s="50" t="s">
        <v>52</v>
      </c>
      <c r="AB7" s="50" t="s">
        <v>848</v>
      </c>
      <c r="AD7" s="152"/>
      <c r="AE7" s="152"/>
      <c r="AF7" s="153"/>
      <c r="AG7" s="152"/>
      <c r="AH7" s="153"/>
      <c r="AI7" s="154"/>
      <c r="AJ7" s="154"/>
      <c r="AK7" s="154"/>
      <c r="AL7" s="154"/>
      <c r="AM7" s="154"/>
    </row>
    <row r="8" spans="1:39" ht="15" customHeight="1">
      <c r="A8" s="408">
        <v>1</v>
      </c>
      <c r="B8" s="408">
        <v>1</v>
      </c>
      <c r="C8" s="409" t="s">
        <v>33</v>
      </c>
      <c r="D8" s="408">
        <v>1815</v>
      </c>
      <c r="E8" s="409" t="s">
        <v>172</v>
      </c>
      <c r="F8" s="410" t="s">
        <v>54</v>
      </c>
      <c r="G8" s="410" t="s">
        <v>160</v>
      </c>
      <c r="H8" s="410" t="s">
        <v>204</v>
      </c>
      <c r="I8" s="410" t="s">
        <v>738</v>
      </c>
      <c r="J8" s="411" t="s">
        <v>55</v>
      </c>
      <c r="K8" s="31">
        <v>1</v>
      </c>
      <c r="L8" s="32" t="s">
        <v>33</v>
      </c>
      <c r="M8" s="31">
        <v>1815</v>
      </c>
      <c r="N8" s="32" t="s">
        <v>172</v>
      </c>
      <c r="O8" s="33" t="s">
        <v>54</v>
      </c>
      <c r="P8" s="33" t="s">
        <v>846</v>
      </c>
      <c r="Q8" s="33" t="s">
        <v>595</v>
      </c>
      <c r="R8" s="33" t="s">
        <v>851</v>
      </c>
      <c r="S8" s="33" t="s">
        <v>55</v>
      </c>
      <c r="T8" s="46"/>
      <c r="U8" s="44">
        <v>1</v>
      </c>
      <c r="V8" s="31">
        <v>43</v>
      </c>
      <c r="W8" s="32" t="s">
        <v>171</v>
      </c>
      <c r="X8" s="32" t="s">
        <v>118</v>
      </c>
      <c r="Y8" s="33">
        <v>1000</v>
      </c>
      <c r="Z8" s="33" t="s">
        <v>362</v>
      </c>
      <c r="AA8" s="33" t="s">
        <v>573</v>
      </c>
      <c r="AB8" s="33" t="s">
        <v>60</v>
      </c>
      <c r="AC8" s="236">
        <v>40</v>
      </c>
      <c r="AD8" s="124"/>
      <c r="AE8" s="124"/>
      <c r="AF8" s="109"/>
      <c r="AG8" s="124"/>
      <c r="AH8" s="109"/>
      <c r="AI8" s="132"/>
      <c r="AJ8" s="132"/>
      <c r="AK8" s="132"/>
      <c r="AL8" s="132"/>
      <c r="AM8" s="132"/>
    </row>
    <row r="9" spans="1:39" ht="15" customHeight="1">
      <c r="A9" s="408">
        <v>2</v>
      </c>
      <c r="B9" s="408">
        <v>3</v>
      </c>
      <c r="C9" s="409" t="s">
        <v>103</v>
      </c>
      <c r="D9" s="408">
        <v>1645</v>
      </c>
      <c r="E9" s="409" t="s">
        <v>118</v>
      </c>
      <c r="F9" s="410" t="s">
        <v>56</v>
      </c>
      <c r="G9" s="410" t="s">
        <v>160</v>
      </c>
      <c r="H9" s="410" t="s">
        <v>202</v>
      </c>
      <c r="I9" s="410" t="s">
        <v>739</v>
      </c>
      <c r="J9" s="411" t="s">
        <v>55</v>
      </c>
      <c r="K9" s="31">
        <v>2</v>
      </c>
      <c r="L9" s="32" t="s">
        <v>103</v>
      </c>
      <c r="M9" s="31">
        <v>1645</v>
      </c>
      <c r="N9" s="32" t="s">
        <v>118</v>
      </c>
      <c r="O9" s="33" t="s">
        <v>56</v>
      </c>
      <c r="P9" s="33" t="s">
        <v>846</v>
      </c>
      <c r="Q9" s="33" t="s">
        <v>441</v>
      </c>
      <c r="R9" s="33" t="s">
        <v>852</v>
      </c>
      <c r="S9" s="33" t="s">
        <v>55</v>
      </c>
      <c r="T9" s="46"/>
      <c r="U9" s="44">
        <v>2</v>
      </c>
      <c r="V9" s="31">
        <v>56</v>
      </c>
      <c r="W9" s="32" t="s">
        <v>816</v>
      </c>
      <c r="X9" s="32" t="s">
        <v>35</v>
      </c>
      <c r="Y9" s="33">
        <v>0</v>
      </c>
      <c r="Z9" s="33" t="s">
        <v>362</v>
      </c>
      <c r="AA9" s="33" t="s">
        <v>578</v>
      </c>
      <c r="AB9" s="33" t="s">
        <v>61</v>
      </c>
      <c r="AC9" s="236">
        <v>35</v>
      </c>
      <c r="AD9" s="124"/>
      <c r="AE9" s="124"/>
      <c r="AF9" s="109"/>
      <c r="AG9" s="124"/>
      <c r="AH9" s="109"/>
      <c r="AI9" s="132"/>
      <c r="AJ9" s="132"/>
      <c r="AK9" s="132"/>
      <c r="AL9" s="132"/>
      <c r="AM9" s="132"/>
    </row>
    <row r="10" spans="1:39" ht="15" customHeight="1">
      <c r="A10" s="408">
        <v>3</v>
      </c>
      <c r="B10" s="408">
        <v>2</v>
      </c>
      <c r="C10" s="409" t="s">
        <v>32</v>
      </c>
      <c r="D10" s="408">
        <v>1679</v>
      </c>
      <c r="E10" s="409" t="s">
        <v>172</v>
      </c>
      <c r="F10" s="410" t="s">
        <v>54</v>
      </c>
      <c r="G10" s="410" t="s">
        <v>421</v>
      </c>
      <c r="H10" s="410" t="s">
        <v>403</v>
      </c>
      <c r="I10" s="410" t="s">
        <v>740</v>
      </c>
      <c r="J10" s="411" t="s">
        <v>70</v>
      </c>
      <c r="K10" s="31">
        <v>3</v>
      </c>
      <c r="L10" s="32" t="s">
        <v>32</v>
      </c>
      <c r="M10" s="31">
        <v>1679</v>
      </c>
      <c r="N10" s="32" t="s">
        <v>172</v>
      </c>
      <c r="O10" s="33" t="s">
        <v>54</v>
      </c>
      <c r="P10" s="33" t="s">
        <v>847</v>
      </c>
      <c r="Q10" s="33" t="s">
        <v>853</v>
      </c>
      <c r="R10" s="33" t="s">
        <v>854</v>
      </c>
      <c r="S10" s="33" t="s">
        <v>70</v>
      </c>
      <c r="T10" s="46"/>
      <c r="U10" s="44">
        <v>3</v>
      </c>
      <c r="V10" s="31">
        <v>62</v>
      </c>
      <c r="W10" s="32" t="s">
        <v>823</v>
      </c>
      <c r="X10" s="32" t="s">
        <v>824</v>
      </c>
      <c r="Y10" s="33">
        <v>0</v>
      </c>
      <c r="Z10" s="33" t="s">
        <v>362</v>
      </c>
      <c r="AA10" s="33" t="s">
        <v>579</v>
      </c>
      <c r="AB10" s="33" t="s">
        <v>61</v>
      </c>
      <c r="AC10" s="236">
        <v>32</v>
      </c>
      <c r="AD10" s="124"/>
      <c r="AE10" s="124"/>
      <c r="AF10" s="109"/>
      <c r="AG10" s="124"/>
      <c r="AH10" s="109"/>
      <c r="AI10" s="132"/>
      <c r="AJ10" s="132"/>
      <c r="AK10" s="132"/>
      <c r="AL10" s="132"/>
      <c r="AM10" s="132"/>
    </row>
    <row r="11" spans="1:39" ht="15" customHeight="1">
      <c r="A11" s="408">
        <v>4</v>
      </c>
      <c r="B11" s="408">
        <v>6</v>
      </c>
      <c r="C11" s="409" t="s">
        <v>119</v>
      </c>
      <c r="D11" s="408">
        <v>1400</v>
      </c>
      <c r="E11" s="409" t="s">
        <v>118</v>
      </c>
      <c r="F11" s="410" t="s">
        <v>58</v>
      </c>
      <c r="G11" s="410" t="s">
        <v>401</v>
      </c>
      <c r="H11" s="410" t="s">
        <v>407</v>
      </c>
      <c r="I11" s="410" t="s">
        <v>741</v>
      </c>
      <c r="J11" s="411" t="s">
        <v>70</v>
      </c>
      <c r="K11" s="31">
        <v>4</v>
      </c>
      <c r="L11" s="32" t="s">
        <v>119</v>
      </c>
      <c r="M11" s="31">
        <v>1400</v>
      </c>
      <c r="N11" s="32" t="s">
        <v>118</v>
      </c>
      <c r="O11" s="33" t="s">
        <v>58</v>
      </c>
      <c r="P11" s="33" t="s">
        <v>588</v>
      </c>
      <c r="Q11" s="33" t="s">
        <v>448</v>
      </c>
      <c r="R11" s="33" t="s">
        <v>855</v>
      </c>
      <c r="S11" s="33" t="s">
        <v>70</v>
      </c>
      <c r="T11" s="46"/>
      <c r="U11" s="44">
        <v>4</v>
      </c>
      <c r="V11" s="31">
        <v>64</v>
      </c>
      <c r="W11" s="32" t="s">
        <v>827</v>
      </c>
      <c r="X11" s="32" t="s">
        <v>828</v>
      </c>
      <c r="Y11" s="33">
        <v>0</v>
      </c>
      <c r="Z11" s="33" t="s">
        <v>362</v>
      </c>
      <c r="AA11" s="33" t="s">
        <v>587</v>
      </c>
      <c r="AB11" s="33" t="s">
        <v>62</v>
      </c>
      <c r="AC11" s="236">
        <v>30</v>
      </c>
      <c r="AD11" s="124"/>
      <c r="AE11" s="124"/>
      <c r="AF11" s="109"/>
      <c r="AG11" s="124"/>
      <c r="AH11" s="109"/>
      <c r="AI11" s="132"/>
      <c r="AJ11" s="132"/>
      <c r="AK11" s="132"/>
      <c r="AL11" s="132"/>
      <c r="AM11" s="132"/>
    </row>
    <row r="12" spans="1:39" ht="15" customHeight="1">
      <c r="A12" s="408">
        <v>5</v>
      </c>
      <c r="B12" s="408">
        <v>11</v>
      </c>
      <c r="C12" s="409" t="s">
        <v>252</v>
      </c>
      <c r="D12" s="408">
        <v>1250</v>
      </c>
      <c r="E12" s="409" t="s">
        <v>742</v>
      </c>
      <c r="F12" s="410" t="s">
        <v>58</v>
      </c>
      <c r="G12" s="410" t="s">
        <v>401</v>
      </c>
      <c r="H12" s="410" t="s">
        <v>200</v>
      </c>
      <c r="I12" s="410" t="s">
        <v>743</v>
      </c>
      <c r="J12" s="411" t="s">
        <v>70</v>
      </c>
      <c r="K12" s="31">
        <v>5</v>
      </c>
      <c r="L12" s="32" t="s">
        <v>252</v>
      </c>
      <c r="M12" s="31">
        <v>1250</v>
      </c>
      <c r="N12" s="32" t="s">
        <v>742</v>
      </c>
      <c r="O12" s="33" t="s">
        <v>58</v>
      </c>
      <c r="P12" s="33" t="s">
        <v>588</v>
      </c>
      <c r="Q12" s="33" t="s">
        <v>454</v>
      </c>
      <c r="R12" s="33" t="s">
        <v>856</v>
      </c>
      <c r="S12" s="33" t="s">
        <v>70</v>
      </c>
      <c r="T12" s="46"/>
      <c r="U12" s="44">
        <v>5</v>
      </c>
      <c r="V12" s="31">
        <v>65</v>
      </c>
      <c r="W12" s="32" t="s">
        <v>830</v>
      </c>
      <c r="X12" s="32" t="s">
        <v>751</v>
      </c>
      <c r="Y12" s="33">
        <v>1000</v>
      </c>
      <c r="Z12" s="33" t="s">
        <v>362</v>
      </c>
      <c r="AA12" s="33" t="s">
        <v>587</v>
      </c>
      <c r="AB12" s="33" t="s">
        <v>62</v>
      </c>
      <c r="AC12" s="236">
        <v>29</v>
      </c>
      <c r="AD12" s="124"/>
      <c r="AE12" s="124"/>
      <c r="AF12" s="109"/>
      <c r="AG12" s="124"/>
      <c r="AH12" s="109"/>
      <c r="AI12" s="132"/>
      <c r="AJ12" s="132"/>
      <c r="AK12" s="132"/>
      <c r="AL12" s="132"/>
      <c r="AM12" s="132"/>
    </row>
    <row r="13" spans="1:39" ht="15" customHeight="1">
      <c r="A13" s="408">
        <v>6</v>
      </c>
      <c r="B13" s="408">
        <v>8</v>
      </c>
      <c r="C13" s="409" t="s">
        <v>31</v>
      </c>
      <c r="D13" s="408">
        <v>1342</v>
      </c>
      <c r="E13" s="409" t="s">
        <v>118</v>
      </c>
      <c r="F13" s="410" t="s">
        <v>54</v>
      </c>
      <c r="G13" s="410" t="s">
        <v>401</v>
      </c>
      <c r="H13" s="410" t="s">
        <v>406</v>
      </c>
      <c r="I13" s="410" t="s">
        <v>744</v>
      </c>
      <c r="J13" s="411" t="s">
        <v>70</v>
      </c>
      <c r="K13" s="31">
        <v>6</v>
      </c>
      <c r="L13" s="32" t="s">
        <v>31</v>
      </c>
      <c r="M13" s="31">
        <v>1342</v>
      </c>
      <c r="N13" s="32" t="s">
        <v>118</v>
      </c>
      <c r="O13" s="33" t="s">
        <v>54</v>
      </c>
      <c r="P13" s="33" t="s">
        <v>588</v>
      </c>
      <c r="Q13" s="33" t="s">
        <v>450</v>
      </c>
      <c r="R13" s="33" t="s">
        <v>857</v>
      </c>
      <c r="S13" s="33" t="s">
        <v>70</v>
      </c>
      <c r="T13" s="46"/>
      <c r="U13" s="44">
        <v>6</v>
      </c>
      <c r="V13" s="31">
        <v>66</v>
      </c>
      <c r="W13" s="32" t="s">
        <v>726</v>
      </c>
      <c r="X13" s="32" t="s">
        <v>832</v>
      </c>
      <c r="Y13" s="33">
        <v>0</v>
      </c>
      <c r="Z13" s="33" t="s">
        <v>362</v>
      </c>
      <c r="AA13" s="33" t="s">
        <v>587</v>
      </c>
      <c r="AB13" s="33" t="s">
        <v>62</v>
      </c>
      <c r="AC13" s="236">
        <v>28</v>
      </c>
      <c r="AD13" s="124"/>
      <c r="AE13" s="124"/>
      <c r="AF13" s="109"/>
      <c r="AG13" s="124"/>
      <c r="AH13" s="109"/>
      <c r="AI13" s="132"/>
      <c r="AJ13" s="132"/>
      <c r="AK13" s="132"/>
      <c r="AL13" s="132"/>
      <c r="AM13" s="132"/>
    </row>
    <row r="14" spans="1:39" ht="15" customHeight="1">
      <c r="A14" s="408">
        <v>7</v>
      </c>
      <c r="B14" s="408">
        <v>17</v>
      </c>
      <c r="C14" s="409" t="s">
        <v>255</v>
      </c>
      <c r="D14" s="408">
        <v>1100</v>
      </c>
      <c r="E14" s="409" t="s">
        <v>742</v>
      </c>
      <c r="F14" s="410" t="s">
        <v>56</v>
      </c>
      <c r="G14" s="410" t="s">
        <v>401</v>
      </c>
      <c r="H14" s="410" t="s">
        <v>375</v>
      </c>
      <c r="I14" s="410" t="s">
        <v>745</v>
      </c>
      <c r="J14" s="411" t="s">
        <v>70</v>
      </c>
      <c r="K14" s="31">
        <v>7</v>
      </c>
      <c r="L14" s="32" t="s">
        <v>255</v>
      </c>
      <c r="M14" s="31">
        <v>1100</v>
      </c>
      <c r="N14" s="32" t="s">
        <v>742</v>
      </c>
      <c r="O14" s="33" t="s">
        <v>56</v>
      </c>
      <c r="P14" s="33" t="s">
        <v>588</v>
      </c>
      <c r="Q14" s="33" t="s">
        <v>475</v>
      </c>
      <c r="R14" s="33" t="s">
        <v>858</v>
      </c>
      <c r="S14" s="33" t="s">
        <v>70</v>
      </c>
      <c r="T14" s="46"/>
      <c r="U14" s="44">
        <v>7</v>
      </c>
      <c r="V14" s="31">
        <v>69</v>
      </c>
      <c r="W14" s="32" t="s">
        <v>234</v>
      </c>
      <c r="X14" s="32" t="s">
        <v>751</v>
      </c>
      <c r="Y14" s="33">
        <v>1000</v>
      </c>
      <c r="Z14" s="33" t="s">
        <v>362</v>
      </c>
      <c r="AA14" s="33" t="s">
        <v>575</v>
      </c>
      <c r="AB14" s="33" t="s">
        <v>62</v>
      </c>
      <c r="AC14" s="236">
        <v>27</v>
      </c>
      <c r="AD14" s="124"/>
      <c r="AE14" s="124"/>
      <c r="AF14" s="109"/>
      <c r="AG14" s="124"/>
      <c r="AH14" s="109"/>
      <c r="AI14" s="132"/>
      <c r="AJ14" s="132"/>
      <c r="AK14" s="132"/>
      <c r="AL14" s="132"/>
      <c r="AM14" s="132"/>
    </row>
    <row r="15" spans="1:39" ht="15" customHeight="1">
      <c r="A15" s="408">
        <v>8</v>
      </c>
      <c r="B15" s="408">
        <v>4</v>
      </c>
      <c r="C15" s="409" t="s">
        <v>117</v>
      </c>
      <c r="D15" s="408">
        <v>1535</v>
      </c>
      <c r="E15" s="409" t="s">
        <v>742</v>
      </c>
      <c r="F15" s="410" t="s">
        <v>58</v>
      </c>
      <c r="G15" s="410" t="s">
        <v>70</v>
      </c>
      <c r="H15" s="410" t="s">
        <v>202</v>
      </c>
      <c r="I15" s="410" t="s">
        <v>741</v>
      </c>
      <c r="J15" s="411" t="s">
        <v>70</v>
      </c>
      <c r="K15" s="31">
        <v>8</v>
      </c>
      <c r="L15" s="32" t="s">
        <v>117</v>
      </c>
      <c r="M15" s="31">
        <v>1535</v>
      </c>
      <c r="N15" s="32" t="s">
        <v>742</v>
      </c>
      <c r="O15" s="33" t="s">
        <v>58</v>
      </c>
      <c r="P15" s="33" t="s">
        <v>590</v>
      </c>
      <c r="Q15" s="33" t="s">
        <v>441</v>
      </c>
      <c r="R15" s="33" t="s">
        <v>859</v>
      </c>
      <c r="S15" s="33" t="s">
        <v>70</v>
      </c>
      <c r="T15" s="46"/>
      <c r="U15" s="44">
        <v>8</v>
      </c>
      <c r="V15" s="31">
        <v>70</v>
      </c>
      <c r="W15" s="32" t="s">
        <v>839</v>
      </c>
      <c r="X15" s="32" t="s">
        <v>828</v>
      </c>
      <c r="Y15" s="33">
        <v>0</v>
      </c>
      <c r="Z15" s="33" t="s">
        <v>362</v>
      </c>
      <c r="AA15" s="33" t="s">
        <v>575</v>
      </c>
      <c r="AB15" s="33" t="s">
        <v>63</v>
      </c>
      <c r="AC15" s="236">
        <v>26</v>
      </c>
      <c r="AD15" s="124"/>
      <c r="AE15" s="124"/>
      <c r="AF15" s="109"/>
      <c r="AG15" s="124"/>
      <c r="AH15" s="109"/>
      <c r="AI15" s="132"/>
      <c r="AJ15" s="132"/>
      <c r="AK15" s="132"/>
      <c r="AL15" s="132"/>
      <c r="AM15" s="132"/>
    </row>
    <row r="16" spans="1:39" ht="15" customHeight="1">
      <c r="A16" s="408">
        <v>9</v>
      </c>
      <c r="B16" s="408">
        <v>5</v>
      </c>
      <c r="C16" s="409" t="s">
        <v>423</v>
      </c>
      <c r="D16" s="408">
        <v>1430</v>
      </c>
      <c r="E16" s="409" t="s">
        <v>665</v>
      </c>
      <c r="F16" s="410" t="s">
        <v>54</v>
      </c>
      <c r="G16" s="410" t="s">
        <v>70</v>
      </c>
      <c r="H16" s="410" t="s">
        <v>406</v>
      </c>
      <c r="I16" s="410" t="s">
        <v>746</v>
      </c>
      <c r="J16" s="411" t="s">
        <v>70</v>
      </c>
      <c r="K16" s="31">
        <v>9</v>
      </c>
      <c r="L16" s="32" t="s">
        <v>423</v>
      </c>
      <c r="M16" s="31">
        <v>1430</v>
      </c>
      <c r="N16" s="32" t="s">
        <v>665</v>
      </c>
      <c r="O16" s="33" t="s">
        <v>54</v>
      </c>
      <c r="P16" s="33" t="s">
        <v>590</v>
      </c>
      <c r="Q16" s="33" t="s">
        <v>459</v>
      </c>
      <c r="R16" s="33" t="s">
        <v>860</v>
      </c>
      <c r="S16" s="33" t="s">
        <v>70</v>
      </c>
      <c r="T16" s="46"/>
      <c r="U16" s="44">
        <v>9</v>
      </c>
      <c r="V16" s="31">
        <v>72</v>
      </c>
      <c r="W16" s="32" t="s">
        <v>842</v>
      </c>
      <c r="X16" s="32" t="s">
        <v>731</v>
      </c>
      <c r="Y16" s="33">
        <v>1000</v>
      </c>
      <c r="Z16" s="33" t="s">
        <v>362</v>
      </c>
      <c r="AA16" s="33" t="s">
        <v>725</v>
      </c>
      <c r="AB16" s="33" t="s">
        <v>63</v>
      </c>
      <c r="AC16" s="236">
        <v>25</v>
      </c>
      <c r="AD16" s="124"/>
      <c r="AE16" s="124"/>
      <c r="AF16" s="109"/>
      <c r="AG16" s="124"/>
      <c r="AH16" s="109"/>
      <c r="AI16" s="132"/>
      <c r="AJ16" s="132"/>
      <c r="AK16" s="132"/>
      <c r="AL16" s="132"/>
      <c r="AM16" s="132"/>
    </row>
    <row r="17" spans="1:40" ht="15" customHeight="1">
      <c r="A17" s="408">
        <v>10</v>
      </c>
      <c r="B17" s="408">
        <v>7</v>
      </c>
      <c r="C17" s="409" t="s">
        <v>102</v>
      </c>
      <c r="D17" s="408">
        <v>1375</v>
      </c>
      <c r="E17" s="409" t="s">
        <v>118</v>
      </c>
      <c r="F17" s="410" t="s">
        <v>56</v>
      </c>
      <c r="G17" s="410" t="s">
        <v>70</v>
      </c>
      <c r="H17" s="410" t="s">
        <v>225</v>
      </c>
      <c r="I17" s="410" t="s">
        <v>747</v>
      </c>
      <c r="J17" s="411" t="s">
        <v>70</v>
      </c>
      <c r="K17" s="31">
        <v>10</v>
      </c>
      <c r="L17" s="32" t="s">
        <v>102</v>
      </c>
      <c r="M17" s="31">
        <v>1375</v>
      </c>
      <c r="N17" s="32" t="s">
        <v>118</v>
      </c>
      <c r="O17" s="33" t="s">
        <v>56</v>
      </c>
      <c r="P17" s="33" t="s">
        <v>590</v>
      </c>
      <c r="Q17" s="33" t="s">
        <v>598</v>
      </c>
      <c r="R17" s="33" t="s">
        <v>861</v>
      </c>
      <c r="S17" s="33" t="s">
        <v>70</v>
      </c>
      <c r="T17" s="46"/>
      <c r="U17" s="44"/>
      <c r="AD17" s="39"/>
      <c r="AE17" s="124"/>
      <c r="AF17" s="109"/>
      <c r="AG17" s="124"/>
      <c r="AH17" s="109"/>
      <c r="AI17" s="132"/>
      <c r="AJ17" s="132"/>
      <c r="AK17" s="132"/>
      <c r="AL17" s="132"/>
      <c r="AM17" s="132"/>
      <c r="AN17" s="39"/>
    </row>
    <row r="18" spans="1:40" ht="15" customHeight="1">
      <c r="A18" s="408">
        <v>11</v>
      </c>
      <c r="B18" s="408">
        <v>51</v>
      </c>
      <c r="C18" s="409" t="s">
        <v>45</v>
      </c>
      <c r="D18" s="408">
        <v>0</v>
      </c>
      <c r="E18" s="409" t="s">
        <v>748</v>
      </c>
      <c r="F18" s="410" t="s">
        <v>56</v>
      </c>
      <c r="G18" s="410" t="s">
        <v>70</v>
      </c>
      <c r="H18" s="410" t="s">
        <v>363</v>
      </c>
      <c r="I18" s="410" t="s">
        <v>749</v>
      </c>
      <c r="J18" s="411" t="s">
        <v>59</v>
      </c>
      <c r="K18" s="31">
        <v>11</v>
      </c>
      <c r="L18" s="32" t="s">
        <v>45</v>
      </c>
      <c r="M18" s="31">
        <v>0</v>
      </c>
      <c r="N18" s="32" t="s">
        <v>748</v>
      </c>
      <c r="O18" s="33" t="s">
        <v>56</v>
      </c>
      <c r="P18" s="33" t="s">
        <v>590</v>
      </c>
      <c r="Q18" s="33" t="s">
        <v>478</v>
      </c>
      <c r="R18" s="33" t="s">
        <v>862</v>
      </c>
      <c r="S18" s="33" t="s">
        <v>59</v>
      </c>
      <c r="T18" s="46"/>
      <c r="U18" s="44"/>
      <c r="V18" s="47" t="s">
        <v>144</v>
      </c>
      <c r="AD18" s="44"/>
      <c r="AE18" s="124"/>
      <c r="AF18" s="109"/>
      <c r="AG18" s="124"/>
      <c r="AH18" s="109"/>
      <c r="AI18" s="132"/>
      <c r="AJ18" s="132"/>
      <c r="AK18" s="132"/>
      <c r="AL18" s="132"/>
      <c r="AM18" s="132"/>
      <c r="AN18" s="39"/>
    </row>
    <row r="19" spans="1:39" ht="15" customHeight="1">
      <c r="A19" s="408">
        <v>12</v>
      </c>
      <c r="B19" s="408">
        <v>21</v>
      </c>
      <c r="C19" s="409" t="s">
        <v>110</v>
      </c>
      <c r="D19" s="408">
        <v>1100</v>
      </c>
      <c r="E19" s="409" t="s">
        <v>172</v>
      </c>
      <c r="F19" s="410" t="s">
        <v>54</v>
      </c>
      <c r="G19" s="410" t="s">
        <v>70</v>
      </c>
      <c r="H19" s="410" t="s">
        <v>363</v>
      </c>
      <c r="I19" s="410" t="s">
        <v>750</v>
      </c>
      <c r="J19" s="411" t="s">
        <v>70</v>
      </c>
      <c r="K19" s="31">
        <v>12</v>
      </c>
      <c r="L19" s="32" t="s">
        <v>110</v>
      </c>
      <c r="M19" s="31">
        <v>1100</v>
      </c>
      <c r="N19" s="32" t="s">
        <v>172</v>
      </c>
      <c r="O19" s="33" t="s">
        <v>54</v>
      </c>
      <c r="P19" s="33" t="s">
        <v>590</v>
      </c>
      <c r="Q19" s="33" t="s">
        <v>478</v>
      </c>
      <c r="R19" s="33" t="s">
        <v>863</v>
      </c>
      <c r="S19" s="33" t="s">
        <v>70</v>
      </c>
      <c r="T19" s="46"/>
      <c r="U19" s="44"/>
      <c r="V19" s="48" t="s">
        <v>138</v>
      </c>
      <c r="W19" s="49" t="s">
        <v>51</v>
      </c>
      <c r="X19" s="49" t="s">
        <v>93</v>
      </c>
      <c r="Y19" s="50" t="s">
        <v>68</v>
      </c>
      <c r="Z19" s="50" t="s">
        <v>133</v>
      </c>
      <c r="AA19" s="50" t="s">
        <v>52</v>
      </c>
      <c r="AB19" s="50" t="s">
        <v>848</v>
      </c>
      <c r="AE19" s="124"/>
      <c r="AF19" s="109"/>
      <c r="AG19" s="124"/>
      <c r="AH19" s="109"/>
      <c r="AI19" s="132"/>
      <c r="AJ19" s="132"/>
      <c r="AK19" s="132"/>
      <c r="AL19" s="132"/>
      <c r="AM19" s="132"/>
    </row>
    <row r="20" spans="1:39" ht="15" customHeight="1">
      <c r="A20" s="408">
        <v>13</v>
      </c>
      <c r="B20" s="408">
        <v>20</v>
      </c>
      <c r="C20" s="409" t="s">
        <v>168</v>
      </c>
      <c r="D20" s="408">
        <v>1100</v>
      </c>
      <c r="E20" s="409" t="s">
        <v>751</v>
      </c>
      <c r="F20" s="410" t="s">
        <v>57</v>
      </c>
      <c r="G20" s="410" t="s">
        <v>70</v>
      </c>
      <c r="H20" s="410" t="s">
        <v>198</v>
      </c>
      <c r="I20" s="410" t="s">
        <v>752</v>
      </c>
      <c r="J20" s="411" t="s">
        <v>70</v>
      </c>
      <c r="K20" s="31">
        <v>13</v>
      </c>
      <c r="L20" s="400" t="s">
        <v>628</v>
      </c>
      <c r="M20" s="401">
        <v>1100</v>
      </c>
      <c r="N20" s="400" t="s">
        <v>845</v>
      </c>
      <c r="O20" s="402" t="s">
        <v>57</v>
      </c>
      <c r="P20" s="402" t="s">
        <v>590</v>
      </c>
      <c r="Q20" s="402" t="s">
        <v>481</v>
      </c>
      <c r="R20" s="402" t="s">
        <v>864</v>
      </c>
      <c r="S20" s="402" t="s">
        <v>70</v>
      </c>
      <c r="T20" s="46"/>
      <c r="U20" s="44">
        <v>1</v>
      </c>
      <c r="V20" s="31">
        <v>42</v>
      </c>
      <c r="W20" s="32" t="s">
        <v>708</v>
      </c>
      <c r="X20" s="32" t="s">
        <v>742</v>
      </c>
      <c r="Y20" s="33">
        <v>1000</v>
      </c>
      <c r="Z20" s="33" t="s">
        <v>100</v>
      </c>
      <c r="AA20" s="33" t="s">
        <v>573</v>
      </c>
      <c r="AB20" s="33" t="s">
        <v>60</v>
      </c>
      <c r="AC20" s="236">
        <v>40</v>
      </c>
      <c r="AD20" s="44"/>
      <c r="AE20" s="124"/>
      <c r="AF20" s="109"/>
      <c r="AG20" s="124"/>
      <c r="AH20" s="109"/>
      <c r="AI20" s="132"/>
      <c r="AJ20" s="132"/>
      <c r="AK20" s="132"/>
      <c r="AL20" s="132"/>
      <c r="AM20" s="132"/>
    </row>
    <row r="21" spans="1:39" ht="15" customHeight="1">
      <c r="A21" s="408">
        <v>14</v>
      </c>
      <c r="B21" s="408">
        <v>19</v>
      </c>
      <c r="C21" s="409" t="s">
        <v>628</v>
      </c>
      <c r="D21" s="408">
        <v>1100</v>
      </c>
      <c r="E21" s="409" t="s">
        <v>845</v>
      </c>
      <c r="F21" s="410" t="s">
        <v>57</v>
      </c>
      <c r="G21" s="410" t="s">
        <v>70</v>
      </c>
      <c r="H21" s="410" t="s">
        <v>378</v>
      </c>
      <c r="I21" s="410" t="s">
        <v>753</v>
      </c>
      <c r="J21" s="411" t="s">
        <v>70</v>
      </c>
      <c r="K21" s="31">
        <v>14</v>
      </c>
      <c r="L21" s="291" t="s">
        <v>37</v>
      </c>
      <c r="M21" s="292">
        <v>1250</v>
      </c>
      <c r="N21" s="291" t="s">
        <v>665</v>
      </c>
      <c r="O21" s="293" t="s">
        <v>56</v>
      </c>
      <c r="P21" s="293" t="s">
        <v>593</v>
      </c>
      <c r="Q21" s="293" t="s">
        <v>459</v>
      </c>
      <c r="R21" s="293" t="s">
        <v>865</v>
      </c>
      <c r="S21" s="293" t="s">
        <v>59</v>
      </c>
      <c r="T21" s="132"/>
      <c r="U21" s="44"/>
      <c r="AA21"/>
      <c r="AB21"/>
      <c r="AE21" s="124"/>
      <c r="AF21" s="109"/>
      <c r="AG21" s="124"/>
      <c r="AH21" s="109"/>
      <c r="AI21" s="132"/>
      <c r="AJ21" s="132"/>
      <c r="AK21" s="132"/>
      <c r="AL21" s="132"/>
      <c r="AM21" s="132"/>
    </row>
    <row r="22" spans="1:39" ht="15" customHeight="1">
      <c r="A22" s="408">
        <v>15</v>
      </c>
      <c r="B22" s="408">
        <v>9</v>
      </c>
      <c r="C22" s="409" t="s">
        <v>175</v>
      </c>
      <c r="D22" s="408">
        <v>1304</v>
      </c>
      <c r="E22" s="409" t="s">
        <v>118</v>
      </c>
      <c r="F22" s="410" t="s">
        <v>58</v>
      </c>
      <c r="G22" s="410" t="s">
        <v>404</v>
      </c>
      <c r="H22" s="410" t="s">
        <v>406</v>
      </c>
      <c r="I22" s="410" t="s">
        <v>754</v>
      </c>
      <c r="J22" s="411" t="s">
        <v>59</v>
      </c>
      <c r="K22" s="31">
        <v>15</v>
      </c>
      <c r="L22" s="291" t="s">
        <v>175</v>
      </c>
      <c r="M22" s="292">
        <v>1304</v>
      </c>
      <c r="N22" s="291" t="s">
        <v>118</v>
      </c>
      <c r="O22" s="293" t="s">
        <v>58</v>
      </c>
      <c r="P22" s="293" t="s">
        <v>593</v>
      </c>
      <c r="Q22" s="293" t="s">
        <v>459</v>
      </c>
      <c r="R22" s="293" t="s">
        <v>866</v>
      </c>
      <c r="S22" s="293" t="s">
        <v>59</v>
      </c>
      <c r="T22" s="46"/>
      <c r="U22" s="44"/>
      <c r="V22" s="47" t="s">
        <v>145</v>
      </c>
      <c r="AD22" s="44"/>
      <c r="AE22" s="124"/>
      <c r="AF22" s="109"/>
      <c r="AG22" s="124"/>
      <c r="AH22" s="109"/>
      <c r="AI22" s="132"/>
      <c r="AJ22" s="132"/>
      <c r="AK22" s="132"/>
      <c r="AL22" s="132"/>
      <c r="AM22" s="132"/>
    </row>
    <row r="23" spans="1:39" ht="15" customHeight="1">
      <c r="A23" s="408">
        <v>16</v>
      </c>
      <c r="B23" s="408">
        <v>12</v>
      </c>
      <c r="C23" s="409" t="s">
        <v>37</v>
      </c>
      <c r="D23" s="408">
        <v>1250</v>
      </c>
      <c r="E23" s="409" t="s">
        <v>665</v>
      </c>
      <c r="F23" s="410" t="s">
        <v>56</v>
      </c>
      <c r="G23" s="410" t="s">
        <v>404</v>
      </c>
      <c r="H23" s="410" t="s">
        <v>226</v>
      </c>
      <c r="I23" s="410" t="s">
        <v>755</v>
      </c>
      <c r="J23" s="411" t="s">
        <v>59</v>
      </c>
      <c r="K23" s="31">
        <v>16</v>
      </c>
      <c r="L23" s="32" t="s">
        <v>414</v>
      </c>
      <c r="M23" s="31">
        <v>1000</v>
      </c>
      <c r="N23" s="32" t="s">
        <v>665</v>
      </c>
      <c r="O23" s="33" t="s">
        <v>56</v>
      </c>
      <c r="P23" s="33" t="s">
        <v>593</v>
      </c>
      <c r="Q23" s="33" t="s">
        <v>585</v>
      </c>
      <c r="R23" s="33" t="s">
        <v>867</v>
      </c>
      <c r="S23" s="33" t="s">
        <v>59</v>
      </c>
      <c r="T23" s="46"/>
      <c r="U23" s="44"/>
      <c r="V23" s="48" t="s">
        <v>138</v>
      </c>
      <c r="W23" s="49" t="s">
        <v>51</v>
      </c>
      <c r="X23" s="49" t="s">
        <v>93</v>
      </c>
      <c r="Y23" s="50" t="s">
        <v>68</v>
      </c>
      <c r="Z23" s="50" t="s">
        <v>133</v>
      </c>
      <c r="AA23" s="50" t="s">
        <v>52</v>
      </c>
      <c r="AB23" s="50" t="s">
        <v>848</v>
      </c>
      <c r="AE23" s="124"/>
      <c r="AF23" s="109"/>
      <c r="AG23" s="124"/>
      <c r="AH23" s="109"/>
      <c r="AI23" s="132"/>
      <c r="AJ23" s="132"/>
      <c r="AK23" s="132"/>
      <c r="AL23" s="132"/>
      <c r="AM23" s="132"/>
    </row>
    <row r="24" spans="1:39" ht="15" customHeight="1">
      <c r="A24" s="408">
        <v>17</v>
      </c>
      <c r="B24" s="408">
        <v>33</v>
      </c>
      <c r="C24" s="409" t="s">
        <v>414</v>
      </c>
      <c r="D24" s="408">
        <v>1000</v>
      </c>
      <c r="E24" s="409" t="s">
        <v>665</v>
      </c>
      <c r="F24" s="410" t="s">
        <v>56</v>
      </c>
      <c r="G24" s="410" t="s">
        <v>404</v>
      </c>
      <c r="H24" s="410" t="s">
        <v>379</v>
      </c>
      <c r="I24" s="410" t="s">
        <v>756</v>
      </c>
      <c r="J24" s="411" t="s">
        <v>59</v>
      </c>
      <c r="K24" s="31">
        <v>17</v>
      </c>
      <c r="L24" s="32" t="s">
        <v>757</v>
      </c>
      <c r="M24" s="31">
        <v>1250</v>
      </c>
      <c r="N24" s="32" t="s">
        <v>665</v>
      </c>
      <c r="O24" s="33" t="s">
        <v>58</v>
      </c>
      <c r="P24" s="33" t="s">
        <v>593</v>
      </c>
      <c r="Q24" s="33" t="s">
        <v>464</v>
      </c>
      <c r="R24" s="33" t="s">
        <v>868</v>
      </c>
      <c r="S24" s="33" t="s">
        <v>59</v>
      </c>
      <c r="T24" s="46"/>
      <c r="U24" s="44">
        <v>1</v>
      </c>
      <c r="V24" s="31">
        <v>50</v>
      </c>
      <c r="W24" s="32" t="s">
        <v>164</v>
      </c>
      <c r="X24" s="32" t="s">
        <v>807</v>
      </c>
      <c r="Y24" s="33">
        <v>0</v>
      </c>
      <c r="Z24" s="33" t="s">
        <v>101</v>
      </c>
      <c r="AA24" s="33" t="s">
        <v>573</v>
      </c>
      <c r="AB24" s="33" t="s">
        <v>60</v>
      </c>
      <c r="AC24" s="236">
        <v>40</v>
      </c>
      <c r="AE24" s="124"/>
      <c r="AF24" s="109"/>
      <c r="AG24" s="124"/>
      <c r="AH24" s="109"/>
      <c r="AI24" s="132"/>
      <c r="AJ24" s="132"/>
      <c r="AK24" s="132"/>
      <c r="AL24" s="132"/>
      <c r="AM24" s="132"/>
    </row>
    <row r="25" spans="1:39" ht="15" customHeight="1">
      <c r="A25" s="408">
        <v>18</v>
      </c>
      <c r="B25" s="408">
        <v>10</v>
      </c>
      <c r="C25" s="409" t="s">
        <v>757</v>
      </c>
      <c r="D25" s="408">
        <v>1250</v>
      </c>
      <c r="E25" s="409" t="s">
        <v>665</v>
      </c>
      <c r="F25" s="410" t="s">
        <v>58</v>
      </c>
      <c r="G25" s="410" t="s">
        <v>404</v>
      </c>
      <c r="H25" s="410" t="s">
        <v>223</v>
      </c>
      <c r="I25" s="410" t="s">
        <v>758</v>
      </c>
      <c r="J25" s="411" t="s">
        <v>59</v>
      </c>
      <c r="K25" s="31">
        <v>18</v>
      </c>
      <c r="L25" s="32" t="s">
        <v>92</v>
      </c>
      <c r="M25" s="31">
        <v>1250</v>
      </c>
      <c r="N25" s="32" t="s">
        <v>172</v>
      </c>
      <c r="O25" s="33" t="s">
        <v>56</v>
      </c>
      <c r="P25" s="33" t="s">
        <v>593</v>
      </c>
      <c r="Q25" s="33" t="s">
        <v>485</v>
      </c>
      <c r="R25" s="33" t="s">
        <v>869</v>
      </c>
      <c r="S25" s="33" t="s">
        <v>59</v>
      </c>
      <c r="T25" s="46"/>
      <c r="U25" s="44"/>
      <c r="AA25"/>
      <c r="AB25"/>
      <c r="AE25" s="124"/>
      <c r="AF25" s="109"/>
      <c r="AG25" s="124"/>
      <c r="AH25" s="109"/>
      <c r="AI25" s="132"/>
      <c r="AJ25" s="132"/>
      <c r="AK25" s="132"/>
      <c r="AL25" s="132"/>
      <c r="AM25" s="132"/>
    </row>
    <row r="26" spans="1:39" ht="15" customHeight="1">
      <c r="A26" s="408">
        <v>19</v>
      </c>
      <c r="B26" s="408">
        <v>16</v>
      </c>
      <c r="C26" s="409" t="s">
        <v>92</v>
      </c>
      <c r="D26" s="408">
        <v>1250</v>
      </c>
      <c r="E26" s="409" t="s">
        <v>172</v>
      </c>
      <c r="F26" s="410" t="s">
        <v>56</v>
      </c>
      <c r="G26" s="410" t="s">
        <v>404</v>
      </c>
      <c r="H26" s="410" t="s">
        <v>372</v>
      </c>
      <c r="I26" s="410" t="s">
        <v>759</v>
      </c>
      <c r="J26" s="411" t="s">
        <v>59</v>
      </c>
      <c r="K26" s="31">
        <v>19</v>
      </c>
      <c r="L26" s="291" t="s">
        <v>168</v>
      </c>
      <c r="M26" s="292">
        <v>1100</v>
      </c>
      <c r="N26" s="291" t="s">
        <v>751</v>
      </c>
      <c r="O26" s="293" t="s">
        <v>57</v>
      </c>
      <c r="P26" s="293" t="s">
        <v>593</v>
      </c>
      <c r="Q26" s="293" t="s">
        <v>599</v>
      </c>
      <c r="R26" s="293" t="s">
        <v>870</v>
      </c>
      <c r="S26" s="293" t="s">
        <v>59</v>
      </c>
      <c r="T26" s="46"/>
      <c r="U26" s="44"/>
      <c r="V26" s="47" t="s">
        <v>146</v>
      </c>
      <c r="AA26"/>
      <c r="AB26"/>
      <c r="AE26" s="124"/>
      <c r="AF26" s="109"/>
      <c r="AG26" s="124"/>
      <c r="AH26" s="109"/>
      <c r="AI26" s="132"/>
      <c r="AJ26" s="132"/>
      <c r="AK26" s="132"/>
      <c r="AL26" s="132"/>
      <c r="AM26" s="132"/>
    </row>
    <row r="27" spans="1:39" ht="15" customHeight="1">
      <c r="A27" s="408">
        <v>20</v>
      </c>
      <c r="B27" s="408">
        <v>37</v>
      </c>
      <c r="C27" s="409" t="s">
        <v>142</v>
      </c>
      <c r="D27" s="408">
        <v>1000</v>
      </c>
      <c r="E27" s="409" t="s">
        <v>172</v>
      </c>
      <c r="F27" s="410" t="s">
        <v>58</v>
      </c>
      <c r="G27" s="410" t="s">
        <v>404</v>
      </c>
      <c r="H27" s="410" t="s">
        <v>198</v>
      </c>
      <c r="I27" s="410" t="s">
        <v>760</v>
      </c>
      <c r="J27" s="411" t="s">
        <v>59</v>
      </c>
      <c r="K27" s="31">
        <v>20</v>
      </c>
      <c r="L27" s="291" t="s">
        <v>240</v>
      </c>
      <c r="M27" s="292">
        <v>1000</v>
      </c>
      <c r="N27" s="291" t="s">
        <v>751</v>
      </c>
      <c r="O27" s="293" t="s">
        <v>57</v>
      </c>
      <c r="P27" s="293" t="s">
        <v>593</v>
      </c>
      <c r="Q27" s="293" t="s">
        <v>599</v>
      </c>
      <c r="R27" s="293" t="s">
        <v>871</v>
      </c>
      <c r="S27" s="293" t="s">
        <v>59</v>
      </c>
      <c r="T27" s="46"/>
      <c r="U27" s="44"/>
      <c r="V27" s="48" t="s">
        <v>138</v>
      </c>
      <c r="W27" s="49" t="s">
        <v>51</v>
      </c>
      <c r="X27" s="49" t="s">
        <v>93</v>
      </c>
      <c r="Y27" s="50" t="s">
        <v>68</v>
      </c>
      <c r="Z27" s="50" t="s">
        <v>133</v>
      </c>
      <c r="AA27" s="50" t="s">
        <v>52</v>
      </c>
      <c r="AB27" s="50" t="s">
        <v>848</v>
      </c>
      <c r="AE27" s="124"/>
      <c r="AF27" s="109"/>
      <c r="AG27" s="124"/>
      <c r="AH27" s="109"/>
      <c r="AI27" s="132"/>
      <c r="AJ27" s="132"/>
      <c r="AK27" s="132"/>
      <c r="AL27" s="132"/>
      <c r="AM27" s="132"/>
    </row>
    <row r="28" spans="1:39" ht="15" customHeight="1">
      <c r="A28" s="408">
        <v>21</v>
      </c>
      <c r="B28" s="408">
        <v>47</v>
      </c>
      <c r="C28" s="409" t="s">
        <v>761</v>
      </c>
      <c r="D28" s="408">
        <v>0</v>
      </c>
      <c r="E28" s="409" t="s">
        <v>762</v>
      </c>
      <c r="F28" s="410" t="s">
        <v>56</v>
      </c>
      <c r="G28" s="410" t="s">
        <v>404</v>
      </c>
      <c r="H28" s="410" t="s">
        <v>378</v>
      </c>
      <c r="I28" s="410" t="s">
        <v>763</v>
      </c>
      <c r="J28" s="411" t="s">
        <v>59</v>
      </c>
      <c r="K28" s="31">
        <v>21</v>
      </c>
      <c r="L28" s="32" t="s">
        <v>142</v>
      </c>
      <c r="M28" s="31">
        <v>1000</v>
      </c>
      <c r="N28" s="32" t="s">
        <v>172</v>
      </c>
      <c r="O28" s="33" t="s">
        <v>58</v>
      </c>
      <c r="P28" s="33" t="s">
        <v>593</v>
      </c>
      <c r="Q28" s="33" t="s">
        <v>457</v>
      </c>
      <c r="R28" s="33" t="s">
        <v>870</v>
      </c>
      <c r="S28" s="33" t="s">
        <v>59</v>
      </c>
      <c r="T28" s="46"/>
      <c r="U28" s="44">
        <v>1</v>
      </c>
      <c r="V28" s="31">
        <v>35</v>
      </c>
      <c r="W28" s="32" t="s">
        <v>786</v>
      </c>
      <c r="X28" s="32" t="s">
        <v>787</v>
      </c>
      <c r="Y28" s="33">
        <v>0</v>
      </c>
      <c r="Z28" s="33" t="s">
        <v>180</v>
      </c>
      <c r="AA28" s="33" t="s">
        <v>577</v>
      </c>
      <c r="AB28" s="33" t="s">
        <v>60</v>
      </c>
      <c r="AC28" s="236">
        <v>40</v>
      </c>
      <c r="AE28" s="124"/>
      <c r="AF28" s="109"/>
      <c r="AG28" s="124"/>
      <c r="AH28" s="109"/>
      <c r="AI28" s="132"/>
      <c r="AJ28" s="132"/>
      <c r="AK28" s="132"/>
      <c r="AL28" s="132"/>
      <c r="AM28" s="132"/>
    </row>
    <row r="29" spans="1:39" ht="15" customHeight="1">
      <c r="A29" s="408">
        <v>22</v>
      </c>
      <c r="B29" s="408">
        <v>18</v>
      </c>
      <c r="C29" s="409" t="s">
        <v>764</v>
      </c>
      <c r="D29" s="408">
        <v>1100</v>
      </c>
      <c r="E29" s="409" t="s">
        <v>118</v>
      </c>
      <c r="F29" s="410" t="s">
        <v>57</v>
      </c>
      <c r="G29" s="410" t="s">
        <v>404</v>
      </c>
      <c r="H29" s="410" t="s">
        <v>378</v>
      </c>
      <c r="I29" s="410" t="s">
        <v>765</v>
      </c>
      <c r="J29" s="411" t="s">
        <v>59</v>
      </c>
      <c r="K29" s="31">
        <v>22</v>
      </c>
      <c r="L29" s="32" t="s">
        <v>761</v>
      </c>
      <c r="M29" s="31">
        <v>0</v>
      </c>
      <c r="N29" s="32" t="s">
        <v>762</v>
      </c>
      <c r="O29" s="33" t="s">
        <v>56</v>
      </c>
      <c r="P29" s="33" t="s">
        <v>593</v>
      </c>
      <c r="Q29" s="33" t="s">
        <v>457</v>
      </c>
      <c r="R29" s="33" t="s">
        <v>872</v>
      </c>
      <c r="S29" s="33" t="s">
        <v>59</v>
      </c>
      <c r="T29" s="46"/>
      <c r="U29" s="44"/>
      <c r="AE29" s="124"/>
      <c r="AF29" s="109"/>
      <c r="AG29" s="124"/>
      <c r="AH29" s="109"/>
      <c r="AI29" s="132"/>
      <c r="AJ29" s="132"/>
      <c r="AK29" s="132"/>
      <c r="AL29" s="132"/>
      <c r="AM29" s="132"/>
    </row>
    <row r="30" spans="1:39" ht="15" customHeight="1">
      <c r="A30" s="408">
        <v>23</v>
      </c>
      <c r="B30" s="408">
        <v>25</v>
      </c>
      <c r="C30" s="409" t="s">
        <v>230</v>
      </c>
      <c r="D30" s="408">
        <v>1000</v>
      </c>
      <c r="E30" s="409" t="s">
        <v>751</v>
      </c>
      <c r="F30" s="410" t="s">
        <v>57</v>
      </c>
      <c r="G30" s="410" t="s">
        <v>404</v>
      </c>
      <c r="H30" s="410" t="s">
        <v>197</v>
      </c>
      <c r="I30" s="410" t="s">
        <v>766</v>
      </c>
      <c r="J30" s="411" t="s">
        <v>59</v>
      </c>
      <c r="K30" s="31">
        <v>23</v>
      </c>
      <c r="L30" s="291" t="s">
        <v>764</v>
      </c>
      <c r="M30" s="292">
        <v>1100</v>
      </c>
      <c r="N30" s="291" t="s">
        <v>118</v>
      </c>
      <c r="O30" s="293" t="s">
        <v>57</v>
      </c>
      <c r="P30" s="293" t="s">
        <v>593</v>
      </c>
      <c r="Q30" s="293" t="s">
        <v>457</v>
      </c>
      <c r="R30" s="293" t="s">
        <v>873</v>
      </c>
      <c r="S30" s="293" t="s">
        <v>59</v>
      </c>
      <c r="T30" s="46"/>
      <c r="U30" s="44"/>
      <c r="V30" s="47" t="s">
        <v>147</v>
      </c>
      <c r="AA30"/>
      <c r="AB30"/>
      <c r="AE30" s="124"/>
      <c r="AF30" s="109"/>
      <c r="AG30" s="124"/>
      <c r="AH30" s="109"/>
      <c r="AI30" s="132"/>
      <c r="AJ30" s="132"/>
      <c r="AK30" s="132"/>
      <c r="AL30" s="132"/>
      <c r="AM30" s="132"/>
    </row>
    <row r="31" spans="1:39" ht="15" customHeight="1">
      <c r="A31" s="408">
        <v>24</v>
      </c>
      <c r="B31" s="408">
        <v>13</v>
      </c>
      <c r="C31" s="409" t="s">
        <v>111</v>
      </c>
      <c r="D31" s="408">
        <v>1250</v>
      </c>
      <c r="E31" s="409" t="s">
        <v>172</v>
      </c>
      <c r="F31" s="410" t="s">
        <v>58</v>
      </c>
      <c r="G31" s="410" t="s">
        <v>59</v>
      </c>
      <c r="H31" s="410" t="s">
        <v>201</v>
      </c>
      <c r="I31" s="410" t="s">
        <v>767</v>
      </c>
      <c r="J31" s="411" t="s">
        <v>59</v>
      </c>
      <c r="K31" s="31">
        <v>24</v>
      </c>
      <c r="L31" s="32" t="s">
        <v>230</v>
      </c>
      <c r="M31" s="31">
        <v>1000</v>
      </c>
      <c r="N31" s="32" t="s">
        <v>751</v>
      </c>
      <c r="O31" s="33" t="s">
        <v>57</v>
      </c>
      <c r="P31" s="33" t="s">
        <v>593</v>
      </c>
      <c r="Q31" s="33" t="s">
        <v>658</v>
      </c>
      <c r="R31" s="33" t="s">
        <v>874</v>
      </c>
      <c r="S31" s="33" t="s">
        <v>59</v>
      </c>
      <c r="T31" s="46"/>
      <c r="U31" s="44"/>
      <c r="V31" s="48" t="s">
        <v>138</v>
      </c>
      <c r="W31" s="49" t="s">
        <v>51</v>
      </c>
      <c r="X31" s="49" t="s">
        <v>93</v>
      </c>
      <c r="Y31" s="50" t="s">
        <v>68</v>
      </c>
      <c r="Z31" s="50" t="s">
        <v>133</v>
      </c>
      <c r="AA31" s="50" t="s">
        <v>52</v>
      </c>
      <c r="AB31" s="50" t="s">
        <v>848</v>
      </c>
      <c r="AE31" s="124"/>
      <c r="AF31" s="109"/>
      <c r="AG31" s="124"/>
      <c r="AH31" s="109"/>
      <c r="AI31" s="132"/>
      <c r="AJ31" s="132"/>
      <c r="AK31" s="132"/>
      <c r="AL31" s="132"/>
      <c r="AM31" s="132"/>
    </row>
    <row r="32" spans="1:40" ht="15" customHeight="1">
      <c r="A32" s="408">
        <v>25</v>
      </c>
      <c r="B32" s="408">
        <v>49</v>
      </c>
      <c r="C32" s="409" t="s">
        <v>768</v>
      </c>
      <c r="D32" s="408">
        <v>0</v>
      </c>
      <c r="E32" s="409" t="s">
        <v>769</v>
      </c>
      <c r="F32" s="410" t="s">
        <v>56</v>
      </c>
      <c r="G32" s="410" t="s">
        <v>59</v>
      </c>
      <c r="H32" s="410" t="s">
        <v>363</v>
      </c>
      <c r="I32" s="410" t="s">
        <v>770</v>
      </c>
      <c r="J32" s="411" t="s">
        <v>59</v>
      </c>
      <c r="K32" s="31">
        <v>25</v>
      </c>
      <c r="L32" s="32" t="s">
        <v>111</v>
      </c>
      <c r="M32" s="31">
        <v>1250</v>
      </c>
      <c r="N32" s="32" t="s">
        <v>172</v>
      </c>
      <c r="O32" s="33" t="s">
        <v>58</v>
      </c>
      <c r="P32" s="33" t="s">
        <v>582</v>
      </c>
      <c r="Q32" s="33" t="s">
        <v>454</v>
      </c>
      <c r="R32" s="33" t="s">
        <v>875</v>
      </c>
      <c r="S32" s="33" t="s">
        <v>59</v>
      </c>
      <c r="T32" s="46"/>
      <c r="U32" s="44">
        <v>1</v>
      </c>
      <c r="V32" s="31">
        <v>13</v>
      </c>
      <c r="W32" s="32" t="s">
        <v>168</v>
      </c>
      <c r="X32" s="32" t="s">
        <v>751</v>
      </c>
      <c r="Y32" s="33">
        <v>1100</v>
      </c>
      <c r="Z32" s="33" t="s">
        <v>57</v>
      </c>
      <c r="AA32" s="33">
        <v>5.5</v>
      </c>
      <c r="AB32" s="33">
        <v>5</v>
      </c>
      <c r="AC32" s="236">
        <v>40</v>
      </c>
      <c r="AD32" s="44"/>
      <c r="AE32" s="124"/>
      <c r="AF32" s="109"/>
      <c r="AG32" s="124"/>
      <c r="AH32" s="109"/>
      <c r="AI32" s="132"/>
      <c r="AJ32" s="132"/>
      <c r="AK32" s="132"/>
      <c r="AL32" s="132"/>
      <c r="AM32" s="132"/>
      <c r="AN32" s="39"/>
    </row>
    <row r="33" spans="1:40" ht="15" customHeight="1">
      <c r="A33" s="408">
        <v>26</v>
      </c>
      <c r="B33" s="408">
        <v>15</v>
      </c>
      <c r="C33" s="409" t="s">
        <v>139</v>
      </c>
      <c r="D33" s="408">
        <v>1250</v>
      </c>
      <c r="E33" s="409" t="s">
        <v>742</v>
      </c>
      <c r="F33" s="410" t="s">
        <v>57</v>
      </c>
      <c r="G33" s="410" t="s">
        <v>59</v>
      </c>
      <c r="H33" s="410" t="s">
        <v>379</v>
      </c>
      <c r="I33" s="410" t="s">
        <v>753</v>
      </c>
      <c r="J33" s="411" t="s">
        <v>60</v>
      </c>
      <c r="K33" s="31">
        <v>26</v>
      </c>
      <c r="L33" s="32" t="s">
        <v>768</v>
      </c>
      <c r="M33" s="31">
        <v>0</v>
      </c>
      <c r="N33" s="32" t="s">
        <v>769</v>
      </c>
      <c r="O33" s="33" t="s">
        <v>56</v>
      </c>
      <c r="P33" s="33" t="s">
        <v>582</v>
      </c>
      <c r="Q33" s="33" t="s">
        <v>478</v>
      </c>
      <c r="R33" s="33" t="s">
        <v>876</v>
      </c>
      <c r="S33" s="33" t="s">
        <v>59</v>
      </c>
      <c r="T33" s="46"/>
      <c r="U33" s="44">
        <v>2</v>
      </c>
      <c r="V33" s="292">
        <v>27</v>
      </c>
      <c r="W33" s="291" t="s">
        <v>240</v>
      </c>
      <c r="X33" s="291" t="s">
        <v>751</v>
      </c>
      <c r="Y33" s="293">
        <v>1000</v>
      </c>
      <c r="Z33" s="293" t="s">
        <v>57</v>
      </c>
      <c r="AA33" s="293">
        <v>5.5</v>
      </c>
      <c r="AB33" s="293">
        <v>5</v>
      </c>
      <c r="AC33" s="236">
        <v>35</v>
      </c>
      <c r="AD33" s="44"/>
      <c r="AE33" s="124"/>
      <c r="AF33" s="109"/>
      <c r="AG33" s="124"/>
      <c r="AH33" s="109"/>
      <c r="AI33" s="132"/>
      <c r="AJ33" s="132"/>
      <c r="AK33" s="132"/>
      <c r="AL33" s="132"/>
      <c r="AM33" s="132"/>
      <c r="AN33" s="39"/>
    </row>
    <row r="34" spans="1:40" ht="15" customHeight="1">
      <c r="A34" s="408">
        <v>27</v>
      </c>
      <c r="B34" s="408">
        <v>36</v>
      </c>
      <c r="C34" s="409" t="s">
        <v>240</v>
      </c>
      <c r="D34" s="408">
        <v>1000</v>
      </c>
      <c r="E34" s="409" t="s">
        <v>751</v>
      </c>
      <c r="F34" s="410" t="s">
        <v>57</v>
      </c>
      <c r="G34" s="410" t="s">
        <v>59</v>
      </c>
      <c r="H34" s="410" t="s">
        <v>199</v>
      </c>
      <c r="I34" s="410" t="s">
        <v>771</v>
      </c>
      <c r="J34" s="411" t="s">
        <v>59</v>
      </c>
      <c r="K34" s="31">
        <v>27</v>
      </c>
      <c r="L34" s="32" t="s">
        <v>139</v>
      </c>
      <c r="M34" s="31">
        <v>1250</v>
      </c>
      <c r="N34" s="32" t="s">
        <v>742</v>
      </c>
      <c r="O34" s="33" t="s">
        <v>57</v>
      </c>
      <c r="P34" s="33" t="s">
        <v>582</v>
      </c>
      <c r="Q34" s="33" t="s">
        <v>585</v>
      </c>
      <c r="R34" s="33" t="s">
        <v>864</v>
      </c>
      <c r="S34" s="33" t="s">
        <v>60</v>
      </c>
      <c r="T34" s="46"/>
      <c r="U34" s="44">
        <v>3</v>
      </c>
      <c r="V34" s="292">
        <v>22</v>
      </c>
      <c r="W34" s="291" t="s">
        <v>764</v>
      </c>
      <c r="X34" s="291" t="s">
        <v>118</v>
      </c>
      <c r="Y34" s="293">
        <v>1100</v>
      </c>
      <c r="Z34" s="293" t="s">
        <v>57</v>
      </c>
      <c r="AA34" s="293" t="s">
        <v>593</v>
      </c>
      <c r="AB34" s="293" t="s">
        <v>59</v>
      </c>
      <c r="AC34" s="236">
        <v>32</v>
      </c>
      <c r="AD34" s="44"/>
      <c r="AE34" s="124"/>
      <c r="AF34" s="109"/>
      <c r="AG34" s="124"/>
      <c r="AH34" s="109"/>
      <c r="AI34" s="132"/>
      <c r="AJ34" s="132"/>
      <c r="AK34" s="132"/>
      <c r="AL34" s="132"/>
      <c r="AM34" s="132"/>
      <c r="AN34" s="39"/>
    </row>
    <row r="35" spans="1:40" ht="15" customHeight="1">
      <c r="A35" s="408">
        <v>28</v>
      </c>
      <c r="B35" s="408">
        <v>38</v>
      </c>
      <c r="C35" s="409" t="s">
        <v>140</v>
      </c>
      <c r="D35" s="408">
        <v>1000</v>
      </c>
      <c r="E35" s="409" t="s">
        <v>118</v>
      </c>
      <c r="F35" s="410" t="s">
        <v>58</v>
      </c>
      <c r="G35" s="410" t="s">
        <v>59</v>
      </c>
      <c r="H35" s="410" t="s">
        <v>198</v>
      </c>
      <c r="I35" s="410" t="s">
        <v>772</v>
      </c>
      <c r="J35" s="411" t="s">
        <v>59</v>
      </c>
      <c r="K35" s="31">
        <v>28</v>
      </c>
      <c r="L35" s="32" t="s">
        <v>140</v>
      </c>
      <c r="M35" s="31">
        <v>1000</v>
      </c>
      <c r="N35" s="32" t="s">
        <v>118</v>
      </c>
      <c r="O35" s="33" t="s">
        <v>58</v>
      </c>
      <c r="P35" s="33" t="s">
        <v>582</v>
      </c>
      <c r="Q35" s="33" t="s">
        <v>481</v>
      </c>
      <c r="R35" s="33" t="s">
        <v>864</v>
      </c>
      <c r="S35" s="33" t="s">
        <v>59</v>
      </c>
      <c r="T35" s="46"/>
      <c r="U35" s="44">
        <v>4</v>
      </c>
      <c r="V35" s="31">
        <v>23</v>
      </c>
      <c r="W35" s="32" t="s">
        <v>230</v>
      </c>
      <c r="X35" s="32" t="s">
        <v>751</v>
      </c>
      <c r="Y35" s="33">
        <v>1000</v>
      </c>
      <c r="Z35" s="33" t="s">
        <v>57</v>
      </c>
      <c r="AA35" s="33" t="s">
        <v>593</v>
      </c>
      <c r="AB35" s="33" t="s">
        <v>59</v>
      </c>
      <c r="AC35" s="236">
        <v>30</v>
      </c>
      <c r="AD35" s="44"/>
      <c r="AE35" s="124"/>
      <c r="AF35" s="109"/>
      <c r="AG35" s="124"/>
      <c r="AH35" s="109"/>
      <c r="AI35" s="132"/>
      <c r="AJ35" s="132"/>
      <c r="AK35" s="132"/>
      <c r="AL35" s="132"/>
      <c r="AM35" s="132"/>
      <c r="AN35" s="39"/>
    </row>
    <row r="36" spans="1:40" ht="15" customHeight="1">
      <c r="A36" s="408">
        <v>29</v>
      </c>
      <c r="B36" s="408">
        <v>69</v>
      </c>
      <c r="C36" s="409" t="s">
        <v>710</v>
      </c>
      <c r="D36" s="408">
        <v>0</v>
      </c>
      <c r="E36" s="409" t="s">
        <v>773</v>
      </c>
      <c r="F36" s="410" t="s">
        <v>57</v>
      </c>
      <c r="G36" s="410" t="s">
        <v>59</v>
      </c>
      <c r="H36" s="410" t="s">
        <v>378</v>
      </c>
      <c r="I36" s="410" t="s">
        <v>774</v>
      </c>
      <c r="J36" s="411" t="s">
        <v>60</v>
      </c>
      <c r="K36" s="31">
        <v>29</v>
      </c>
      <c r="L36" s="32" t="s">
        <v>710</v>
      </c>
      <c r="M36" s="31">
        <v>0</v>
      </c>
      <c r="N36" s="32" t="s">
        <v>773</v>
      </c>
      <c r="O36" s="33" t="s">
        <v>57</v>
      </c>
      <c r="P36" s="33" t="s">
        <v>582</v>
      </c>
      <c r="Q36" s="33" t="s">
        <v>457</v>
      </c>
      <c r="R36" s="33" t="s">
        <v>877</v>
      </c>
      <c r="S36" s="33" t="s">
        <v>60</v>
      </c>
      <c r="T36" s="46"/>
      <c r="U36" s="44">
        <v>5</v>
      </c>
      <c r="V36" s="31">
        <v>26</v>
      </c>
      <c r="W36" s="32" t="s">
        <v>139</v>
      </c>
      <c r="X36" s="32" t="s">
        <v>742</v>
      </c>
      <c r="Y36" s="33">
        <v>1250</v>
      </c>
      <c r="Z36" s="33" t="s">
        <v>57</v>
      </c>
      <c r="AA36" s="33" t="s">
        <v>582</v>
      </c>
      <c r="AB36" s="33" t="s">
        <v>60</v>
      </c>
      <c r="AC36" s="236">
        <v>29</v>
      </c>
      <c r="AD36" s="44"/>
      <c r="AE36" s="124"/>
      <c r="AF36" s="109"/>
      <c r="AG36" s="124"/>
      <c r="AH36" s="109"/>
      <c r="AI36" s="132"/>
      <c r="AJ36" s="132"/>
      <c r="AK36" s="132"/>
      <c r="AL36" s="132"/>
      <c r="AM36" s="132"/>
      <c r="AN36" s="39"/>
    </row>
    <row r="37" spans="1:40" ht="15" customHeight="1">
      <c r="A37" s="408">
        <v>30</v>
      </c>
      <c r="B37" s="408">
        <v>50</v>
      </c>
      <c r="C37" s="409" t="s">
        <v>775</v>
      </c>
      <c r="D37" s="408">
        <v>0</v>
      </c>
      <c r="E37" s="409" t="s">
        <v>769</v>
      </c>
      <c r="F37" s="410" t="s">
        <v>58</v>
      </c>
      <c r="G37" s="410" t="s">
        <v>59</v>
      </c>
      <c r="H37" s="410" t="s">
        <v>197</v>
      </c>
      <c r="I37" s="410" t="s">
        <v>776</v>
      </c>
      <c r="J37" s="411" t="s">
        <v>59</v>
      </c>
      <c r="K37" s="31">
        <v>30</v>
      </c>
      <c r="L37" s="32" t="s">
        <v>775</v>
      </c>
      <c r="M37" s="31">
        <v>0</v>
      </c>
      <c r="N37" s="32" t="s">
        <v>769</v>
      </c>
      <c r="O37" s="33" t="s">
        <v>58</v>
      </c>
      <c r="P37" s="33" t="s">
        <v>582</v>
      </c>
      <c r="Q37" s="33" t="s">
        <v>658</v>
      </c>
      <c r="R37" s="33" t="s">
        <v>878</v>
      </c>
      <c r="S37" s="33" t="s">
        <v>59</v>
      </c>
      <c r="T37" s="46"/>
      <c r="U37" s="44">
        <v>6</v>
      </c>
      <c r="V37" s="31">
        <v>29</v>
      </c>
      <c r="W37" s="32" t="s">
        <v>710</v>
      </c>
      <c r="X37" s="32" t="s">
        <v>849</v>
      </c>
      <c r="Y37" s="33">
        <v>0</v>
      </c>
      <c r="Z37" s="33" t="s">
        <v>57</v>
      </c>
      <c r="AA37" s="33" t="s">
        <v>582</v>
      </c>
      <c r="AB37" s="33" t="s">
        <v>60</v>
      </c>
      <c r="AC37" s="236">
        <v>28</v>
      </c>
      <c r="AD37" s="44"/>
      <c r="AE37" s="124"/>
      <c r="AF37" s="109"/>
      <c r="AG37" s="124"/>
      <c r="AH37" s="109"/>
      <c r="AI37" s="132"/>
      <c r="AJ37" s="132"/>
      <c r="AK37" s="132"/>
      <c r="AL37" s="132"/>
      <c r="AM37" s="132"/>
      <c r="AN37" s="39"/>
    </row>
    <row r="38" spans="1:40" ht="15" customHeight="1">
      <c r="A38" s="408">
        <v>31</v>
      </c>
      <c r="B38" s="408">
        <v>46</v>
      </c>
      <c r="C38" s="409" t="s">
        <v>162</v>
      </c>
      <c r="D38" s="408">
        <v>0</v>
      </c>
      <c r="E38" s="409" t="s">
        <v>181</v>
      </c>
      <c r="F38" s="410" t="s">
        <v>58</v>
      </c>
      <c r="G38" s="410" t="s">
        <v>59</v>
      </c>
      <c r="H38" s="410" t="s">
        <v>196</v>
      </c>
      <c r="I38" s="410" t="s">
        <v>777</v>
      </c>
      <c r="J38" s="411" t="s">
        <v>60</v>
      </c>
      <c r="K38" s="31">
        <v>31</v>
      </c>
      <c r="L38" s="32" t="s">
        <v>162</v>
      </c>
      <c r="M38" s="31">
        <v>0</v>
      </c>
      <c r="N38" s="32" t="s">
        <v>181</v>
      </c>
      <c r="O38" s="33" t="s">
        <v>58</v>
      </c>
      <c r="P38" s="33" t="s">
        <v>582</v>
      </c>
      <c r="Q38" s="33" t="s">
        <v>471</v>
      </c>
      <c r="R38" s="33" t="s">
        <v>879</v>
      </c>
      <c r="S38" s="33" t="s">
        <v>60</v>
      </c>
      <c r="T38" s="46"/>
      <c r="U38" s="44">
        <v>7</v>
      </c>
      <c r="V38" s="31">
        <v>33</v>
      </c>
      <c r="W38" s="32" t="s">
        <v>780</v>
      </c>
      <c r="X38" s="32" t="s">
        <v>781</v>
      </c>
      <c r="Y38" s="33">
        <v>0</v>
      </c>
      <c r="Z38" s="33" t="s">
        <v>57</v>
      </c>
      <c r="AA38" s="33" t="s">
        <v>582</v>
      </c>
      <c r="AB38" s="33" t="s">
        <v>59</v>
      </c>
      <c r="AC38" s="236">
        <v>27</v>
      </c>
      <c r="AD38" s="44"/>
      <c r="AE38" s="124"/>
      <c r="AF38" s="109"/>
      <c r="AG38" s="124"/>
      <c r="AH38" s="109"/>
      <c r="AI38" s="132"/>
      <c r="AJ38" s="132"/>
      <c r="AK38" s="132"/>
      <c r="AL38" s="132"/>
      <c r="AM38" s="132"/>
      <c r="AN38" s="39"/>
    </row>
    <row r="39" spans="1:40" ht="15" customHeight="1">
      <c r="A39" s="408">
        <v>32</v>
      </c>
      <c r="B39" s="408">
        <v>48</v>
      </c>
      <c r="C39" s="409" t="s">
        <v>778</v>
      </c>
      <c r="D39" s="408">
        <v>0</v>
      </c>
      <c r="E39" s="409" t="s">
        <v>41</v>
      </c>
      <c r="F39" s="410" t="s">
        <v>56</v>
      </c>
      <c r="G39" s="410" t="s">
        <v>59</v>
      </c>
      <c r="H39" s="410" t="s">
        <v>193</v>
      </c>
      <c r="I39" s="410" t="s">
        <v>779</v>
      </c>
      <c r="J39" s="411" t="s">
        <v>59</v>
      </c>
      <c r="K39" s="31">
        <v>32</v>
      </c>
      <c r="L39" s="32" t="s">
        <v>778</v>
      </c>
      <c r="M39" s="31">
        <v>0</v>
      </c>
      <c r="N39" s="32" t="s">
        <v>41</v>
      </c>
      <c r="O39" s="33" t="s">
        <v>56</v>
      </c>
      <c r="P39" s="33" t="s">
        <v>582</v>
      </c>
      <c r="Q39" s="33" t="s">
        <v>531</v>
      </c>
      <c r="R39" s="33" t="s">
        <v>880</v>
      </c>
      <c r="S39" s="33" t="s">
        <v>59</v>
      </c>
      <c r="T39" s="46"/>
      <c r="U39" s="44">
        <v>8</v>
      </c>
      <c r="V39" s="31">
        <v>34</v>
      </c>
      <c r="W39" s="32" t="s">
        <v>783</v>
      </c>
      <c r="X39" s="32" t="s">
        <v>121</v>
      </c>
      <c r="Y39" s="33">
        <v>0</v>
      </c>
      <c r="Z39" s="33" t="s">
        <v>57</v>
      </c>
      <c r="AA39" s="33" t="s">
        <v>582</v>
      </c>
      <c r="AB39" s="33" t="s">
        <v>59</v>
      </c>
      <c r="AC39" s="236">
        <v>26</v>
      </c>
      <c r="AD39" s="44"/>
      <c r="AE39" s="124"/>
      <c r="AF39" s="109"/>
      <c r="AG39" s="124"/>
      <c r="AH39" s="109"/>
      <c r="AI39" s="132"/>
      <c r="AJ39" s="132"/>
      <c r="AK39" s="132"/>
      <c r="AL39" s="132"/>
      <c r="AM39" s="132"/>
      <c r="AN39" s="39"/>
    </row>
    <row r="40" spans="1:40" ht="15" customHeight="1">
      <c r="A40" s="408">
        <v>33</v>
      </c>
      <c r="B40" s="408">
        <v>43</v>
      </c>
      <c r="C40" s="409" t="s">
        <v>780</v>
      </c>
      <c r="D40" s="408">
        <v>0</v>
      </c>
      <c r="E40" s="409" t="s">
        <v>781</v>
      </c>
      <c r="F40" s="410" t="s">
        <v>57</v>
      </c>
      <c r="G40" s="410" t="s">
        <v>59</v>
      </c>
      <c r="H40" s="410" t="s">
        <v>411</v>
      </c>
      <c r="I40" s="410" t="s">
        <v>782</v>
      </c>
      <c r="J40" s="411" t="s">
        <v>59</v>
      </c>
      <c r="K40" s="31">
        <v>33</v>
      </c>
      <c r="L40" s="32" t="s">
        <v>780</v>
      </c>
      <c r="M40" s="31">
        <v>0</v>
      </c>
      <c r="N40" s="32" t="s">
        <v>781</v>
      </c>
      <c r="O40" s="33" t="s">
        <v>57</v>
      </c>
      <c r="P40" s="33" t="s">
        <v>582</v>
      </c>
      <c r="Q40" s="33" t="s">
        <v>526</v>
      </c>
      <c r="R40" s="33" t="s">
        <v>881</v>
      </c>
      <c r="S40" s="33" t="s">
        <v>59</v>
      </c>
      <c r="T40" s="132"/>
      <c r="U40" s="44">
        <v>9</v>
      </c>
      <c r="V40" s="31">
        <v>36</v>
      </c>
      <c r="W40" s="32" t="s">
        <v>184</v>
      </c>
      <c r="X40" s="32" t="s">
        <v>789</v>
      </c>
      <c r="Y40" s="33">
        <v>0</v>
      </c>
      <c r="Z40" s="33" t="s">
        <v>57</v>
      </c>
      <c r="AA40" s="33" t="s">
        <v>577</v>
      </c>
      <c r="AB40" s="33" t="s">
        <v>60</v>
      </c>
      <c r="AC40" s="236">
        <v>25</v>
      </c>
      <c r="AD40" s="44"/>
      <c r="AE40" s="124"/>
      <c r="AF40" s="109"/>
      <c r="AG40" s="124"/>
      <c r="AH40" s="109"/>
      <c r="AI40" s="132"/>
      <c r="AJ40" s="132"/>
      <c r="AK40" s="132"/>
      <c r="AL40" s="132"/>
      <c r="AM40" s="132"/>
      <c r="AN40" s="39"/>
    </row>
    <row r="41" spans="1:40" ht="15" customHeight="1">
      <c r="A41" s="408">
        <v>34</v>
      </c>
      <c r="B41" s="408">
        <v>44</v>
      </c>
      <c r="C41" s="409" t="s">
        <v>783</v>
      </c>
      <c r="D41" s="408">
        <v>0</v>
      </c>
      <c r="E41" s="409" t="s">
        <v>121</v>
      </c>
      <c r="F41" s="410" t="s">
        <v>57</v>
      </c>
      <c r="G41" s="410" t="s">
        <v>59</v>
      </c>
      <c r="H41" s="410" t="s">
        <v>784</v>
      </c>
      <c r="I41" s="410" t="s">
        <v>785</v>
      </c>
      <c r="J41" s="411" t="s">
        <v>59</v>
      </c>
      <c r="K41" s="31">
        <v>34</v>
      </c>
      <c r="L41" s="32" t="s">
        <v>783</v>
      </c>
      <c r="M41" s="31">
        <v>0</v>
      </c>
      <c r="N41" s="32" t="s">
        <v>121</v>
      </c>
      <c r="O41" s="33" t="s">
        <v>57</v>
      </c>
      <c r="P41" s="33" t="s">
        <v>582</v>
      </c>
      <c r="Q41" s="33" t="s">
        <v>552</v>
      </c>
      <c r="R41" s="33" t="s">
        <v>882</v>
      </c>
      <c r="S41" s="33" t="s">
        <v>59</v>
      </c>
      <c r="T41" s="46"/>
      <c r="U41" s="44">
        <v>10</v>
      </c>
      <c r="V41" s="31">
        <v>39</v>
      </c>
      <c r="W41" s="32" t="s">
        <v>633</v>
      </c>
      <c r="X41" s="32" t="s">
        <v>38</v>
      </c>
      <c r="Y41" s="33">
        <v>0</v>
      </c>
      <c r="Z41" s="33" t="s">
        <v>57</v>
      </c>
      <c r="AA41" s="33" t="s">
        <v>577</v>
      </c>
      <c r="AB41" s="33" t="s">
        <v>60</v>
      </c>
      <c r="AC41" s="236">
        <v>24</v>
      </c>
      <c r="AD41" s="44"/>
      <c r="AE41" s="124"/>
      <c r="AF41" s="109"/>
      <c r="AG41" s="124"/>
      <c r="AH41" s="109"/>
      <c r="AI41" s="132"/>
      <c r="AJ41" s="132"/>
      <c r="AK41" s="132"/>
      <c r="AL41" s="132"/>
      <c r="AM41" s="132"/>
      <c r="AN41" s="39"/>
    </row>
    <row r="42" spans="1:40" ht="15" customHeight="1">
      <c r="A42" s="408">
        <v>35</v>
      </c>
      <c r="B42" s="408">
        <v>52</v>
      </c>
      <c r="C42" s="409" t="s">
        <v>786</v>
      </c>
      <c r="D42" s="408">
        <v>0</v>
      </c>
      <c r="E42" s="409" t="s">
        <v>787</v>
      </c>
      <c r="F42" s="410" t="s">
        <v>180</v>
      </c>
      <c r="G42" s="410" t="s">
        <v>381</v>
      </c>
      <c r="H42" s="410" t="s">
        <v>198</v>
      </c>
      <c r="I42" s="410" t="s">
        <v>788</v>
      </c>
      <c r="J42" s="411" t="s">
        <v>60</v>
      </c>
      <c r="K42" s="31">
        <v>35</v>
      </c>
      <c r="L42" s="32" t="s">
        <v>786</v>
      </c>
      <c r="M42" s="31">
        <v>0</v>
      </c>
      <c r="N42" s="32" t="s">
        <v>787</v>
      </c>
      <c r="O42" s="33" t="s">
        <v>180</v>
      </c>
      <c r="P42" s="33" t="s">
        <v>577</v>
      </c>
      <c r="Q42" s="33" t="s">
        <v>599</v>
      </c>
      <c r="R42" s="33" t="s">
        <v>883</v>
      </c>
      <c r="S42" s="33" t="s">
        <v>60</v>
      </c>
      <c r="T42" s="46"/>
      <c r="U42" s="44">
        <v>11</v>
      </c>
      <c r="V42" s="31">
        <v>45</v>
      </c>
      <c r="W42" s="32" t="s">
        <v>549</v>
      </c>
      <c r="X42" s="32" t="s">
        <v>801</v>
      </c>
      <c r="Y42" s="33">
        <v>0</v>
      </c>
      <c r="Z42" s="33" t="s">
        <v>57</v>
      </c>
      <c r="AA42" s="33" t="s">
        <v>573</v>
      </c>
      <c r="AB42" s="33" t="s">
        <v>60</v>
      </c>
      <c r="AC42" s="236">
        <v>23</v>
      </c>
      <c r="AD42" s="44"/>
      <c r="AE42" s="124"/>
      <c r="AF42" s="109"/>
      <c r="AG42" s="124"/>
      <c r="AH42" s="109"/>
      <c r="AI42" s="132"/>
      <c r="AJ42" s="132"/>
      <c r="AK42" s="132"/>
      <c r="AL42" s="132"/>
      <c r="AM42" s="132"/>
      <c r="AN42" s="39"/>
    </row>
    <row r="43" spans="1:40" ht="15" customHeight="1">
      <c r="A43" s="408">
        <v>36</v>
      </c>
      <c r="B43" s="408">
        <v>62</v>
      </c>
      <c r="C43" s="409" t="s">
        <v>184</v>
      </c>
      <c r="D43" s="408">
        <v>0</v>
      </c>
      <c r="E43" s="409" t="s">
        <v>789</v>
      </c>
      <c r="F43" s="410" t="s">
        <v>57</v>
      </c>
      <c r="G43" s="410" t="s">
        <v>381</v>
      </c>
      <c r="H43" s="410" t="s">
        <v>385</v>
      </c>
      <c r="I43" s="410" t="s">
        <v>790</v>
      </c>
      <c r="J43" s="411" t="s">
        <v>60</v>
      </c>
      <c r="K43" s="31">
        <v>36</v>
      </c>
      <c r="L43" s="32" t="s">
        <v>184</v>
      </c>
      <c r="M43" s="31">
        <v>0</v>
      </c>
      <c r="N43" s="32" t="s">
        <v>789</v>
      </c>
      <c r="O43" s="33" t="s">
        <v>57</v>
      </c>
      <c r="P43" s="33" t="s">
        <v>577</v>
      </c>
      <c r="Q43" s="33" t="s">
        <v>658</v>
      </c>
      <c r="R43" s="33" t="s">
        <v>884</v>
      </c>
      <c r="S43" s="33" t="s">
        <v>60</v>
      </c>
      <c r="T43" s="46"/>
      <c r="U43" s="44">
        <v>12</v>
      </c>
      <c r="V43" s="31">
        <v>46</v>
      </c>
      <c r="W43" s="32" t="s">
        <v>518</v>
      </c>
      <c r="X43" s="32" t="s">
        <v>172</v>
      </c>
      <c r="Y43" s="33">
        <v>1000</v>
      </c>
      <c r="Z43" s="33" t="s">
        <v>57</v>
      </c>
      <c r="AA43" s="33" t="s">
        <v>573</v>
      </c>
      <c r="AB43" s="33" t="s">
        <v>60</v>
      </c>
      <c r="AC43" s="236">
        <v>22</v>
      </c>
      <c r="AD43" s="44"/>
      <c r="AE43" s="124"/>
      <c r="AF43" s="109"/>
      <c r="AG43" s="124"/>
      <c r="AH43" s="109"/>
      <c r="AI43" s="132"/>
      <c r="AJ43" s="132"/>
      <c r="AK43" s="132"/>
      <c r="AL43" s="132"/>
      <c r="AM43" s="132"/>
      <c r="AN43" s="39"/>
    </row>
    <row r="44" spans="1:40" ht="15" customHeight="1">
      <c r="A44" s="408">
        <v>37</v>
      </c>
      <c r="B44" s="408">
        <v>42</v>
      </c>
      <c r="C44" s="409" t="s">
        <v>236</v>
      </c>
      <c r="D44" s="408">
        <v>0</v>
      </c>
      <c r="E44" s="409" t="s">
        <v>121</v>
      </c>
      <c r="F44" s="410" t="s">
        <v>56</v>
      </c>
      <c r="G44" s="410" t="s">
        <v>381</v>
      </c>
      <c r="H44" s="410" t="s">
        <v>195</v>
      </c>
      <c r="I44" s="410" t="s">
        <v>791</v>
      </c>
      <c r="J44" s="411" t="s">
        <v>60</v>
      </c>
      <c r="K44" s="31">
        <v>37</v>
      </c>
      <c r="L44" s="32" t="s">
        <v>236</v>
      </c>
      <c r="M44" s="31">
        <v>0</v>
      </c>
      <c r="N44" s="32" t="s">
        <v>121</v>
      </c>
      <c r="O44" s="33" t="s">
        <v>56</v>
      </c>
      <c r="P44" s="33" t="s">
        <v>577</v>
      </c>
      <c r="Q44" s="33" t="s">
        <v>516</v>
      </c>
      <c r="R44" s="33" t="s">
        <v>883</v>
      </c>
      <c r="S44" s="33" t="s">
        <v>60</v>
      </c>
      <c r="T44" s="46"/>
      <c r="U44" s="44">
        <v>13</v>
      </c>
      <c r="V44" s="31">
        <v>51</v>
      </c>
      <c r="W44" s="32" t="s">
        <v>232</v>
      </c>
      <c r="X44" s="32" t="s">
        <v>121</v>
      </c>
      <c r="Y44" s="33">
        <v>0</v>
      </c>
      <c r="Z44" s="33" t="s">
        <v>57</v>
      </c>
      <c r="AA44" s="33" t="s">
        <v>573</v>
      </c>
      <c r="AB44" s="33" t="s">
        <v>60</v>
      </c>
      <c r="AC44" s="236">
        <v>21</v>
      </c>
      <c r="AD44" s="44"/>
      <c r="AE44" s="124"/>
      <c r="AF44" s="109"/>
      <c r="AG44" s="124"/>
      <c r="AH44" s="109"/>
      <c r="AI44" s="132"/>
      <c r="AJ44" s="132"/>
      <c r="AK44" s="132"/>
      <c r="AL44" s="132"/>
      <c r="AM44" s="132"/>
      <c r="AN44" s="39"/>
    </row>
    <row r="45" spans="1:40" ht="15" customHeight="1">
      <c r="A45" s="408">
        <v>38</v>
      </c>
      <c r="B45" s="408">
        <v>41</v>
      </c>
      <c r="C45" s="409" t="s">
        <v>153</v>
      </c>
      <c r="D45" s="408">
        <v>1000</v>
      </c>
      <c r="E45" s="409" t="s">
        <v>118</v>
      </c>
      <c r="F45" s="410" t="s">
        <v>58</v>
      </c>
      <c r="G45" s="410" t="s">
        <v>381</v>
      </c>
      <c r="H45" s="410" t="s">
        <v>195</v>
      </c>
      <c r="I45" s="410" t="s">
        <v>792</v>
      </c>
      <c r="J45" s="411" t="s">
        <v>60</v>
      </c>
      <c r="K45" s="31">
        <v>38</v>
      </c>
      <c r="L45" s="32" t="s">
        <v>153</v>
      </c>
      <c r="M45" s="31">
        <v>1000</v>
      </c>
      <c r="N45" s="32" t="s">
        <v>118</v>
      </c>
      <c r="O45" s="33" t="s">
        <v>58</v>
      </c>
      <c r="P45" s="33" t="s">
        <v>577</v>
      </c>
      <c r="Q45" s="33" t="s">
        <v>516</v>
      </c>
      <c r="R45" s="33" t="s">
        <v>885</v>
      </c>
      <c r="S45" s="33" t="s">
        <v>60</v>
      </c>
      <c r="T45" s="46"/>
      <c r="U45" s="44">
        <v>14</v>
      </c>
      <c r="V45" s="31">
        <v>52</v>
      </c>
      <c r="W45" s="32" t="s">
        <v>810</v>
      </c>
      <c r="X45" s="32" t="s">
        <v>751</v>
      </c>
      <c r="Y45" s="33">
        <v>1000</v>
      </c>
      <c r="Z45" s="33" t="s">
        <v>57</v>
      </c>
      <c r="AA45" s="33" t="s">
        <v>573</v>
      </c>
      <c r="AB45" s="33" t="s">
        <v>60</v>
      </c>
      <c r="AC45" s="236">
        <v>20</v>
      </c>
      <c r="AD45" s="44"/>
      <c r="AE45" s="124"/>
      <c r="AF45" s="109"/>
      <c r="AG45" s="124"/>
      <c r="AH45" s="109"/>
      <c r="AI45" s="132"/>
      <c r="AJ45" s="132"/>
      <c r="AK45" s="132"/>
      <c r="AL45" s="132"/>
      <c r="AM45" s="132"/>
      <c r="AN45" s="39"/>
    </row>
    <row r="46" spans="1:40" ht="15" customHeight="1">
      <c r="A46" s="408">
        <v>39</v>
      </c>
      <c r="B46" s="408">
        <v>45</v>
      </c>
      <c r="C46" s="409" t="s">
        <v>633</v>
      </c>
      <c r="D46" s="408">
        <v>0</v>
      </c>
      <c r="E46" s="409" t="s">
        <v>38</v>
      </c>
      <c r="F46" s="410" t="s">
        <v>57</v>
      </c>
      <c r="G46" s="410" t="s">
        <v>381</v>
      </c>
      <c r="H46" s="410" t="s">
        <v>374</v>
      </c>
      <c r="I46" s="410" t="s">
        <v>793</v>
      </c>
      <c r="J46" s="411" t="s">
        <v>60</v>
      </c>
      <c r="K46" s="31">
        <v>39</v>
      </c>
      <c r="L46" s="32" t="s">
        <v>633</v>
      </c>
      <c r="M46" s="31">
        <v>0</v>
      </c>
      <c r="N46" s="32" t="s">
        <v>38</v>
      </c>
      <c r="O46" s="33" t="s">
        <v>57</v>
      </c>
      <c r="P46" s="33" t="s">
        <v>577</v>
      </c>
      <c r="Q46" s="33" t="s">
        <v>484</v>
      </c>
      <c r="R46" s="33" t="s">
        <v>886</v>
      </c>
      <c r="S46" s="33" t="s">
        <v>60</v>
      </c>
      <c r="T46" s="46"/>
      <c r="U46" s="44">
        <v>15</v>
      </c>
      <c r="V46" s="31">
        <v>53</v>
      </c>
      <c r="W46" s="32" t="s">
        <v>812</v>
      </c>
      <c r="X46" s="32" t="s">
        <v>35</v>
      </c>
      <c r="Y46" s="33">
        <v>0</v>
      </c>
      <c r="Z46" s="33" t="s">
        <v>57</v>
      </c>
      <c r="AA46" s="33" t="s">
        <v>573</v>
      </c>
      <c r="AB46" s="33" t="s">
        <v>60</v>
      </c>
      <c r="AC46" s="236">
        <v>19</v>
      </c>
      <c r="AD46" s="44"/>
      <c r="AE46" s="124"/>
      <c r="AF46" s="109"/>
      <c r="AG46" s="124"/>
      <c r="AH46" s="109"/>
      <c r="AI46" s="132"/>
      <c r="AJ46" s="132"/>
      <c r="AK46" s="132"/>
      <c r="AL46" s="132"/>
      <c r="AM46" s="132"/>
      <c r="AN46" s="39"/>
    </row>
    <row r="47" spans="1:40" ht="15" customHeight="1">
      <c r="A47" s="408">
        <v>40</v>
      </c>
      <c r="B47" s="408">
        <v>35</v>
      </c>
      <c r="C47" s="409" t="s">
        <v>794</v>
      </c>
      <c r="D47" s="408">
        <v>1000</v>
      </c>
      <c r="E47" s="409" t="s">
        <v>118</v>
      </c>
      <c r="F47" s="410" t="s">
        <v>56</v>
      </c>
      <c r="G47" s="410" t="s">
        <v>60</v>
      </c>
      <c r="H47" s="410" t="s">
        <v>382</v>
      </c>
      <c r="I47" s="410" t="s">
        <v>795</v>
      </c>
      <c r="J47" s="411" t="s">
        <v>60</v>
      </c>
      <c r="K47" s="31">
        <v>40</v>
      </c>
      <c r="L47" s="32" t="s">
        <v>794</v>
      </c>
      <c r="M47" s="31">
        <v>1000</v>
      </c>
      <c r="N47" s="32" t="s">
        <v>118</v>
      </c>
      <c r="O47" s="33" t="s">
        <v>56</v>
      </c>
      <c r="P47" s="33" t="s">
        <v>573</v>
      </c>
      <c r="Q47" s="33" t="s">
        <v>599</v>
      </c>
      <c r="R47" s="33" t="s">
        <v>887</v>
      </c>
      <c r="S47" s="33" t="s">
        <v>60</v>
      </c>
      <c r="T47" s="46"/>
      <c r="U47" s="44">
        <v>16</v>
      </c>
      <c r="V47" s="31">
        <v>54</v>
      </c>
      <c r="W47" s="32" t="s">
        <v>556</v>
      </c>
      <c r="X47" s="32" t="s">
        <v>742</v>
      </c>
      <c r="Y47" s="33">
        <v>1000</v>
      </c>
      <c r="Z47" s="33" t="s">
        <v>57</v>
      </c>
      <c r="AA47" s="33" t="s">
        <v>573</v>
      </c>
      <c r="AB47" s="33" t="s">
        <v>60</v>
      </c>
      <c r="AC47" s="236">
        <v>18</v>
      </c>
      <c r="AD47" s="44"/>
      <c r="AE47" s="124"/>
      <c r="AF47" s="109"/>
      <c r="AG47" s="124"/>
      <c r="AH47" s="109"/>
      <c r="AI47" s="132"/>
      <c r="AJ47" s="132"/>
      <c r="AK47" s="132"/>
      <c r="AL47" s="132"/>
      <c r="AM47" s="132"/>
      <c r="AN47" s="39"/>
    </row>
    <row r="48" spans="1:40" ht="15" customHeight="1">
      <c r="A48" s="408">
        <v>41</v>
      </c>
      <c r="B48" s="408">
        <v>14</v>
      </c>
      <c r="C48" s="409" t="s">
        <v>159</v>
      </c>
      <c r="D48" s="408">
        <v>1250</v>
      </c>
      <c r="E48" s="409" t="s">
        <v>751</v>
      </c>
      <c r="F48" s="410" t="s">
        <v>57</v>
      </c>
      <c r="G48" s="410" t="s">
        <v>60</v>
      </c>
      <c r="H48" s="410" t="s">
        <v>382</v>
      </c>
      <c r="I48" s="410" t="s">
        <v>796</v>
      </c>
      <c r="J48" s="411" t="s">
        <v>61</v>
      </c>
      <c r="K48" s="31">
        <v>41</v>
      </c>
      <c r="L48" s="32" t="s">
        <v>159</v>
      </c>
      <c r="M48" s="31">
        <v>1250</v>
      </c>
      <c r="N48" s="32" t="s">
        <v>751</v>
      </c>
      <c r="O48" s="33" t="s">
        <v>57</v>
      </c>
      <c r="P48" s="33" t="s">
        <v>573</v>
      </c>
      <c r="Q48" s="33" t="s">
        <v>599</v>
      </c>
      <c r="R48" s="33" t="s">
        <v>888</v>
      </c>
      <c r="S48" s="33" t="s">
        <v>61</v>
      </c>
      <c r="T48" s="46"/>
      <c r="U48" s="44">
        <v>17</v>
      </c>
      <c r="V48" s="31">
        <v>57</v>
      </c>
      <c r="W48" s="32" t="s">
        <v>154</v>
      </c>
      <c r="X48" s="32" t="s">
        <v>818</v>
      </c>
      <c r="Y48" s="33">
        <v>0</v>
      </c>
      <c r="Z48" s="33" t="s">
        <v>57</v>
      </c>
      <c r="AA48" s="33" t="s">
        <v>579</v>
      </c>
      <c r="AB48" s="33" t="s">
        <v>61</v>
      </c>
      <c r="AC48" s="236">
        <v>17</v>
      </c>
      <c r="AD48" s="44"/>
      <c r="AE48" s="124"/>
      <c r="AF48" s="109"/>
      <c r="AG48" s="124"/>
      <c r="AH48" s="109"/>
      <c r="AI48" s="132"/>
      <c r="AJ48" s="132"/>
      <c r="AK48" s="132"/>
      <c r="AL48" s="132"/>
      <c r="AM48" s="132"/>
      <c r="AN48" s="39"/>
    </row>
    <row r="49" spans="1:40" ht="15" customHeight="1">
      <c r="A49" s="408">
        <v>42</v>
      </c>
      <c r="B49" s="408">
        <v>24</v>
      </c>
      <c r="C49" s="409" t="s">
        <v>708</v>
      </c>
      <c r="D49" s="408">
        <v>1000</v>
      </c>
      <c r="E49" s="409" t="s">
        <v>742</v>
      </c>
      <c r="F49" s="410" t="s">
        <v>100</v>
      </c>
      <c r="G49" s="410" t="s">
        <v>60</v>
      </c>
      <c r="H49" s="410" t="s">
        <v>198</v>
      </c>
      <c r="I49" s="410" t="s">
        <v>797</v>
      </c>
      <c r="J49" s="411" t="s">
        <v>60</v>
      </c>
      <c r="K49" s="31">
        <v>42</v>
      </c>
      <c r="L49" s="32" t="s">
        <v>708</v>
      </c>
      <c r="M49" s="31">
        <v>1000</v>
      </c>
      <c r="N49" s="32" t="s">
        <v>742</v>
      </c>
      <c r="O49" s="33" t="s">
        <v>100</v>
      </c>
      <c r="P49" s="33" t="s">
        <v>573</v>
      </c>
      <c r="Q49" s="33" t="s">
        <v>481</v>
      </c>
      <c r="R49" s="33" t="s">
        <v>889</v>
      </c>
      <c r="S49" s="33" t="s">
        <v>60</v>
      </c>
      <c r="T49" s="46"/>
      <c r="U49" s="44">
        <v>18</v>
      </c>
      <c r="V49" s="292">
        <v>60</v>
      </c>
      <c r="W49" s="291" t="s">
        <v>182</v>
      </c>
      <c r="X49" s="291" t="s">
        <v>742</v>
      </c>
      <c r="Y49" s="293">
        <v>1000</v>
      </c>
      <c r="Z49" s="293" t="s">
        <v>57</v>
      </c>
      <c r="AA49" s="293" t="s">
        <v>579</v>
      </c>
      <c r="AB49" s="293" t="s">
        <v>61</v>
      </c>
      <c r="AC49" s="236">
        <v>16</v>
      </c>
      <c r="AD49" s="44"/>
      <c r="AE49" s="124"/>
      <c r="AF49" s="109"/>
      <c r="AG49" s="124"/>
      <c r="AH49" s="109"/>
      <c r="AI49" s="132"/>
      <c r="AJ49" s="132"/>
      <c r="AK49" s="132"/>
      <c r="AL49" s="132"/>
      <c r="AM49" s="132"/>
      <c r="AN49" s="39"/>
    </row>
    <row r="50" spans="1:40" ht="15" customHeight="1">
      <c r="A50" s="408">
        <v>43</v>
      </c>
      <c r="B50" s="408">
        <v>39</v>
      </c>
      <c r="C50" s="409" t="s">
        <v>171</v>
      </c>
      <c r="D50" s="408">
        <v>1000</v>
      </c>
      <c r="E50" s="409" t="s">
        <v>118</v>
      </c>
      <c r="F50" s="410" t="s">
        <v>362</v>
      </c>
      <c r="G50" s="410" t="s">
        <v>60</v>
      </c>
      <c r="H50" s="410" t="s">
        <v>197</v>
      </c>
      <c r="I50" s="410" t="s">
        <v>798</v>
      </c>
      <c r="J50" s="411" t="s">
        <v>60</v>
      </c>
      <c r="K50" s="31">
        <v>43</v>
      </c>
      <c r="L50" s="32" t="s">
        <v>171</v>
      </c>
      <c r="M50" s="31">
        <v>1000</v>
      </c>
      <c r="N50" s="32" t="s">
        <v>118</v>
      </c>
      <c r="O50" s="33" t="s">
        <v>362</v>
      </c>
      <c r="P50" s="33" t="s">
        <v>573</v>
      </c>
      <c r="Q50" s="33" t="s">
        <v>658</v>
      </c>
      <c r="R50" s="33" t="s">
        <v>890</v>
      </c>
      <c r="S50" s="33" t="s">
        <v>60</v>
      </c>
      <c r="T50" s="46"/>
      <c r="U50" s="44">
        <v>19</v>
      </c>
      <c r="V50" s="292">
        <v>59</v>
      </c>
      <c r="W50" s="291" t="s">
        <v>233</v>
      </c>
      <c r="X50" s="291" t="s">
        <v>38</v>
      </c>
      <c r="Y50" s="293">
        <v>0</v>
      </c>
      <c r="Z50" s="293" t="s">
        <v>57</v>
      </c>
      <c r="AA50" s="293" t="s">
        <v>579</v>
      </c>
      <c r="AB50" s="293" t="s">
        <v>61</v>
      </c>
      <c r="AC50" s="236">
        <v>15</v>
      </c>
      <c r="AE50" s="124"/>
      <c r="AF50" s="109"/>
      <c r="AG50" s="124"/>
      <c r="AH50" s="109"/>
      <c r="AI50" s="132"/>
      <c r="AJ50" s="132"/>
      <c r="AK50" s="132"/>
      <c r="AL50" s="132"/>
      <c r="AM50" s="132"/>
      <c r="AN50" s="39"/>
    </row>
    <row r="51" spans="1:40" ht="15" customHeight="1">
      <c r="A51" s="408">
        <v>44</v>
      </c>
      <c r="B51" s="408">
        <v>60</v>
      </c>
      <c r="C51" s="409" t="s">
        <v>799</v>
      </c>
      <c r="D51" s="408">
        <v>0</v>
      </c>
      <c r="E51" s="409" t="s">
        <v>800</v>
      </c>
      <c r="F51" s="410" t="s">
        <v>58</v>
      </c>
      <c r="G51" s="410" t="s">
        <v>60</v>
      </c>
      <c r="H51" s="410" t="s">
        <v>196</v>
      </c>
      <c r="I51" s="410" t="s">
        <v>765</v>
      </c>
      <c r="J51" s="411" t="s">
        <v>60</v>
      </c>
      <c r="K51" s="31">
        <v>44</v>
      </c>
      <c r="L51" s="32" t="s">
        <v>799</v>
      </c>
      <c r="M51" s="31">
        <v>0</v>
      </c>
      <c r="N51" s="32" t="s">
        <v>800</v>
      </c>
      <c r="O51" s="33" t="s">
        <v>58</v>
      </c>
      <c r="P51" s="33" t="s">
        <v>573</v>
      </c>
      <c r="Q51" s="33" t="s">
        <v>503</v>
      </c>
      <c r="R51" s="33" t="s">
        <v>891</v>
      </c>
      <c r="S51" s="33" t="s">
        <v>60</v>
      </c>
      <c r="T51" s="46"/>
      <c r="U51" s="44">
        <v>20</v>
      </c>
      <c r="V51" s="31">
        <v>61</v>
      </c>
      <c r="W51" s="32" t="s">
        <v>547</v>
      </c>
      <c r="X51" s="32" t="s">
        <v>769</v>
      </c>
      <c r="Y51" s="33">
        <v>0</v>
      </c>
      <c r="Z51" s="33" t="s">
        <v>57</v>
      </c>
      <c r="AA51" s="33" t="s">
        <v>579</v>
      </c>
      <c r="AB51" s="33" t="s">
        <v>61</v>
      </c>
      <c r="AC51" s="236">
        <v>14</v>
      </c>
      <c r="AD51" s="44"/>
      <c r="AE51" s="124"/>
      <c r="AF51" s="109"/>
      <c r="AG51" s="124"/>
      <c r="AH51" s="109"/>
      <c r="AI51" s="132"/>
      <c r="AJ51" s="132"/>
      <c r="AK51" s="132"/>
      <c r="AL51" s="132"/>
      <c r="AM51" s="132"/>
      <c r="AN51" s="39"/>
    </row>
    <row r="52" spans="1:40" ht="15" customHeight="1">
      <c r="A52" s="408">
        <v>45</v>
      </c>
      <c r="B52" s="408">
        <v>61</v>
      </c>
      <c r="C52" s="409" t="s">
        <v>549</v>
      </c>
      <c r="D52" s="408">
        <v>0</v>
      </c>
      <c r="E52" s="409" t="s">
        <v>801</v>
      </c>
      <c r="F52" s="410" t="s">
        <v>57</v>
      </c>
      <c r="G52" s="410" t="s">
        <v>60</v>
      </c>
      <c r="H52" s="410" t="s">
        <v>371</v>
      </c>
      <c r="I52" s="410" t="s">
        <v>802</v>
      </c>
      <c r="J52" s="411" t="s">
        <v>60</v>
      </c>
      <c r="K52" s="31">
        <v>45</v>
      </c>
      <c r="L52" s="32" t="s">
        <v>549</v>
      </c>
      <c r="M52" s="31">
        <v>0</v>
      </c>
      <c r="N52" s="32" t="s">
        <v>801</v>
      </c>
      <c r="O52" s="33" t="s">
        <v>57</v>
      </c>
      <c r="P52" s="33" t="s">
        <v>573</v>
      </c>
      <c r="Q52" s="33" t="s">
        <v>469</v>
      </c>
      <c r="R52" s="33" t="s">
        <v>892</v>
      </c>
      <c r="S52" s="33" t="s">
        <v>60</v>
      </c>
      <c r="T52" s="46"/>
      <c r="U52" s="44">
        <v>21</v>
      </c>
      <c r="V52" s="31">
        <v>67</v>
      </c>
      <c r="W52" s="32" t="s">
        <v>724</v>
      </c>
      <c r="X52" s="32" t="s">
        <v>828</v>
      </c>
      <c r="Y52" s="33">
        <v>0</v>
      </c>
      <c r="Z52" s="33" t="s">
        <v>57</v>
      </c>
      <c r="AA52" s="33" t="s">
        <v>575</v>
      </c>
      <c r="AB52" s="33" t="s">
        <v>62</v>
      </c>
      <c r="AC52" s="236">
        <v>13</v>
      </c>
      <c r="AD52" s="44"/>
      <c r="AE52" s="124"/>
      <c r="AF52" s="109"/>
      <c r="AG52" s="124"/>
      <c r="AH52" s="109"/>
      <c r="AI52" s="132"/>
      <c r="AJ52" s="132"/>
      <c r="AK52" s="132"/>
      <c r="AL52" s="132"/>
      <c r="AM52" s="132"/>
      <c r="AN52" s="39"/>
    </row>
    <row r="53" spans="1:40" ht="15" customHeight="1">
      <c r="A53" s="408">
        <v>46</v>
      </c>
      <c r="B53" s="408">
        <v>27</v>
      </c>
      <c r="C53" s="409" t="s">
        <v>518</v>
      </c>
      <c r="D53" s="408">
        <v>1000</v>
      </c>
      <c r="E53" s="409" t="s">
        <v>172</v>
      </c>
      <c r="F53" s="410" t="s">
        <v>57</v>
      </c>
      <c r="G53" s="410" t="s">
        <v>60</v>
      </c>
      <c r="H53" s="410" t="s">
        <v>374</v>
      </c>
      <c r="I53" s="410" t="s">
        <v>803</v>
      </c>
      <c r="J53" s="411" t="s">
        <v>60</v>
      </c>
      <c r="K53" s="31">
        <v>46</v>
      </c>
      <c r="L53" s="32" t="s">
        <v>518</v>
      </c>
      <c r="M53" s="31">
        <v>1000</v>
      </c>
      <c r="N53" s="32" t="s">
        <v>172</v>
      </c>
      <c r="O53" s="33" t="s">
        <v>57</v>
      </c>
      <c r="P53" s="33" t="s">
        <v>573</v>
      </c>
      <c r="Q53" s="33" t="s">
        <v>484</v>
      </c>
      <c r="R53" s="33" t="s">
        <v>893</v>
      </c>
      <c r="S53" s="33" t="s">
        <v>60</v>
      </c>
      <c r="T53" s="46"/>
      <c r="U53" s="44">
        <v>22</v>
      </c>
      <c r="V53" s="31">
        <v>68</v>
      </c>
      <c r="W53" s="32" t="s">
        <v>836</v>
      </c>
      <c r="X53" s="32" t="s">
        <v>832</v>
      </c>
      <c r="Y53" s="33">
        <v>0</v>
      </c>
      <c r="Z53" s="33" t="s">
        <v>57</v>
      </c>
      <c r="AA53" s="33" t="s">
        <v>575</v>
      </c>
      <c r="AB53" s="33" t="s">
        <v>63</v>
      </c>
      <c r="AC53" s="236">
        <v>12</v>
      </c>
      <c r="AD53" s="44"/>
      <c r="AE53" s="124"/>
      <c r="AF53" s="109"/>
      <c r="AG53" s="124"/>
      <c r="AH53" s="109"/>
      <c r="AI53" s="132"/>
      <c r="AJ53" s="132"/>
      <c r="AK53" s="132"/>
      <c r="AL53" s="132"/>
      <c r="AM53" s="132"/>
      <c r="AN53" s="39"/>
    </row>
    <row r="54" spans="1:40" ht="15" customHeight="1">
      <c r="A54" s="408">
        <v>47</v>
      </c>
      <c r="B54" s="408">
        <v>34</v>
      </c>
      <c r="C54" s="409" t="s">
        <v>804</v>
      </c>
      <c r="D54" s="408">
        <v>1000</v>
      </c>
      <c r="E54" s="409" t="s">
        <v>751</v>
      </c>
      <c r="F54" s="410" t="s">
        <v>58</v>
      </c>
      <c r="G54" s="410" t="s">
        <v>60</v>
      </c>
      <c r="H54" s="410" t="s">
        <v>194</v>
      </c>
      <c r="I54" s="410" t="s">
        <v>779</v>
      </c>
      <c r="J54" s="411" t="s">
        <v>61</v>
      </c>
      <c r="K54" s="31">
        <v>47</v>
      </c>
      <c r="L54" s="291" t="s">
        <v>805</v>
      </c>
      <c r="M54" s="292">
        <v>0</v>
      </c>
      <c r="N54" s="291" t="s">
        <v>121</v>
      </c>
      <c r="O54" s="293" t="s">
        <v>58</v>
      </c>
      <c r="P54" s="293" t="s">
        <v>573</v>
      </c>
      <c r="Q54" s="293" t="s">
        <v>484</v>
      </c>
      <c r="R54" s="293" t="s">
        <v>882</v>
      </c>
      <c r="S54" s="293" t="s">
        <v>60</v>
      </c>
      <c r="T54" s="46"/>
      <c r="U54" s="44">
        <v>23</v>
      </c>
      <c r="V54" s="31">
        <v>71</v>
      </c>
      <c r="W54" s="32" t="s">
        <v>397</v>
      </c>
      <c r="X54" s="32" t="s">
        <v>731</v>
      </c>
      <c r="Y54" s="33">
        <v>1000</v>
      </c>
      <c r="Z54" s="33" t="s">
        <v>57</v>
      </c>
      <c r="AA54" s="33" t="s">
        <v>725</v>
      </c>
      <c r="AB54" s="33" t="s">
        <v>569</v>
      </c>
      <c r="AC54" s="236">
        <v>11</v>
      </c>
      <c r="AD54" s="44"/>
      <c r="AE54" s="124"/>
      <c r="AF54" s="109"/>
      <c r="AG54" s="124"/>
      <c r="AH54" s="109"/>
      <c r="AI54" s="132"/>
      <c r="AJ54" s="132"/>
      <c r="AK54" s="132"/>
      <c r="AL54" s="132"/>
      <c r="AM54" s="132"/>
      <c r="AN54" s="39"/>
    </row>
    <row r="55" spans="1:40" ht="15" customHeight="1">
      <c r="A55" s="408">
        <v>48</v>
      </c>
      <c r="B55" s="408">
        <v>31</v>
      </c>
      <c r="C55" s="409" t="s">
        <v>248</v>
      </c>
      <c r="D55" s="408">
        <v>1000</v>
      </c>
      <c r="E55" s="409" t="s">
        <v>742</v>
      </c>
      <c r="F55" s="410" t="s">
        <v>58</v>
      </c>
      <c r="G55" s="410" t="s">
        <v>60</v>
      </c>
      <c r="H55" s="410" t="s">
        <v>194</v>
      </c>
      <c r="I55" s="410" t="s">
        <v>771</v>
      </c>
      <c r="J55" s="411" t="s">
        <v>60</v>
      </c>
      <c r="K55" s="31">
        <v>48</v>
      </c>
      <c r="L55" s="291" t="s">
        <v>804</v>
      </c>
      <c r="M55" s="292">
        <v>1000</v>
      </c>
      <c r="N55" s="291" t="s">
        <v>751</v>
      </c>
      <c r="O55" s="293" t="s">
        <v>58</v>
      </c>
      <c r="P55" s="293" t="s">
        <v>573</v>
      </c>
      <c r="Q55" s="293" t="s">
        <v>534</v>
      </c>
      <c r="R55" s="293" t="s">
        <v>894</v>
      </c>
      <c r="S55" s="293" t="s">
        <v>61</v>
      </c>
      <c r="T55" s="46"/>
      <c r="U55" s="44"/>
      <c r="AD55" s="44"/>
      <c r="AE55" s="124"/>
      <c r="AF55" s="109"/>
      <c r="AG55" s="124"/>
      <c r="AH55" s="109"/>
      <c r="AI55" s="132"/>
      <c r="AJ55" s="132"/>
      <c r="AK55" s="132"/>
      <c r="AL55" s="132"/>
      <c r="AM55" s="132"/>
      <c r="AN55" s="39"/>
    </row>
    <row r="56" spans="1:40" ht="15" customHeight="1">
      <c r="A56" s="408">
        <v>49</v>
      </c>
      <c r="B56" s="408">
        <v>72</v>
      </c>
      <c r="C56" s="409" t="s">
        <v>805</v>
      </c>
      <c r="D56" s="408">
        <v>0</v>
      </c>
      <c r="E56" s="409" t="s">
        <v>121</v>
      </c>
      <c r="F56" s="410" t="s">
        <v>58</v>
      </c>
      <c r="G56" s="410" t="s">
        <v>60</v>
      </c>
      <c r="H56" s="410" t="s">
        <v>194</v>
      </c>
      <c r="I56" s="410" t="s">
        <v>806</v>
      </c>
      <c r="J56" s="411" t="s">
        <v>60</v>
      </c>
      <c r="K56" s="31">
        <v>49</v>
      </c>
      <c r="L56" s="291" t="s">
        <v>248</v>
      </c>
      <c r="M56" s="292">
        <v>1000</v>
      </c>
      <c r="N56" s="291" t="s">
        <v>742</v>
      </c>
      <c r="O56" s="293" t="s">
        <v>58</v>
      </c>
      <c r="P56" s="293" t="s">
        <v>573</v>
      </c>
      <c r="Q56" s="293" t="s">
        <v>534</v>
      </c>
      <c r="R56" s="293" t="s">
        <v>895</v>
      </c>
      <c r="S56" s="293" t="s">
        <v>60</v>
      </c>
      <c r="T56" s="46"/>
      <c r="U56" s="44"/>
      <c r="V56" s="47" t="s">
        <v>148</v>
      </c>
      <c r="AD56" s="44"/>
      <c r="AE56" s="124"/>
      <c r="AF56" s="109"/>
      <c r="AG56" s="124"/>
      <c r="AH56" s="109"/>
      <c r="AI56" s="132"/>
      <c r="AJ56" s="132"/>
      <c r="AK56" s="132"/>
      <c r="AL56" s="132"/>
      <c r="AM56" s="132"/>
      <c r="AN56" s="39"/>
    </row>
    <row r="57" spans="1:40" ht="15" customHeight="1">
      <c r="A57" s="408">
        <v>50</v>
      </c>
      <c r="B57" s="408">
        <v>53</v>
      </c>
      <c r="C57" s="409" t="s">
        <v>164</v>
      </c>
      <c r="D57" s="408">
        <v>0</v>
      </c>
      <c r="E57" s="409" t="s">
        <v>807</v>
      </c>
      <c r="F57" s="410" t="s">
        <v>101</v>
      </c>
      <c r="G57" s="410" t="s">
        <v>60</v>
      </c>
      <c r="H57" s="410" t="s">
        <v>194</v>
      </c>
      <c r="I57" s="410" t="s">
        <v>808</v>
      </c>
      <c r="J57" s="411" t="s">
        <v>60</v>
      </c>
      <c r="K57" s="31">
        <v>50</v>
      </c>
      <c r="L57" s="32" t="s">
        <v>164</v>
      </c>
      <c r="M57" s="31">
        <v>0</v>
      </c>
      <c r="N57" s="32" t="s">
        <v>807</v>
      </c>
      <c r="O57" s="33" t="s">
        <v>101</v>
      </c>
      <c r="P57" s="33" t="s">
        <v>573</v>
      </c>
      <c r="Q57" s="33" t="s">
        <v>534</v>
      </c>
      <c r="R57" s="33" t="s">
        <v>896</v>
      </c>
      <c r="S57" s="33" t="s">
        <v>60</v>
      </c>
      <c r="T57" s="46"/>
      <c r="U57" s="44"/>
      <c r="V57" s="48" t="s">
        <v>138</v>
      </c>
      <c r="W57" s="49" t="s">
        <v>51</v>
      </c>
      <c r="X57" s="49" t="s">
        <v>93</v>
      </c>
      <c r="Y57" s="50" t="s">
        <v>68</v>
      </c>
      <c r="Z57" s="50" t="s">
        <v>133</v>
      </c>
      <c r="AA57" s="50" t="s">
        <v>52</v>
      </c>
      <c r="AB57" s="50" t="s">
        <v>848</v>
      </c>
      <c r="AD57" s="39"/>
      <c r="AE57" s="124"/>
      <c r="AF57" s="109"/>
      <c r="AG57" s="124"/>
      <c r="AH57" s="109"/>
      <c r="AI57" s="132"/>
      <c r="AJ57" s="132"/>
      <c r="AK57" s="132"/>
      <c r="AL57" s="132"/>
      <c r="AM57" s="132"/>
      <c r="AN57" s="39"/>
    </row>
    <row r="58" spans="1:40" ht="15" customHeight="1">
      <c r="A58" s="408">
        <v>51</v>
      </c>
      <c r="B58" s="408">
        <v>57</v>
      </c>
      <c r="C58" s="409" t="s">
        <v>232</v>
      </c>
      <c r="D58" s="408">
        <v>0</v>
      </c>
      <c r="E58" s="409" t="s">
        <v>121</v>
      </c>
      <c r="F58" s="410" t="s">
        <v>57</v>
      </c>
      <c r="G58" s="410" t="s">
        <v>60</v>
      </c>
      <c r="H58" s="410" t="s">
        <v>194</v>
      </c>
      <c r="I58" s="410" t="s">
        <v>809</v>
      </c>
      <c r="J58" s="411" t="s">
        <v>60</v>
      </c>
      <c r="K58" s="31">
        <v>51</v>
      </c>
      <c r="L58" s="32" t="s">
        <v>232</v>
      </c>
      <c r="M58" s="31">
        <v>0</v>
      </c>
      <c r="N58" s="32" t="s">
        <v>121</v>
      </c>
      <c r="O58" s="33" t="s">
        <v>57</v>
      </c>
      <c r="P58" s="33" t="s">
        <v>573</v>
      </c>
      <c r="Q58" s="33" t="s">
        <v>534</v>
      </c>
      <c r="R58" s="33" t="s">
        <v>897</v>
      </c>
      <c r="S58" s="33" t="s">
        <v>60</v>
      </c>
      <c r="T58" s="46"/>
      <c r="U58" s="44">
        <v>1</v>
      </c>
      <c r="V58" s="31">
        <v>4</v>
      </c>
      <c r="W58" s="32" t="s">
        <v>119</v>
      </c>
      <c r="X58" s="32" t="s">
        <v>118</v>
      </c>
      <c r="Y58" s="33">
        <v>1400</v>
      </c>
      <c r="Z58" s="33" t="s">
        <v>58</v>
      </c>
      <c r="AA58" s="33" t="s">
        <v>588</v>
      </c>
      <c r="AB58" s="33" t="s">
        <v>70</v>
      </c>
      <c r="AC58" s="236">
        <v>40</v>
      </c>
      <c r="AD58" s="39"/>
      <c r="AE58" s="124"/>
      <c r="AF58" s="109"/>
      <c r="AG58" s="124"/>
      <c r="AH58" s="109"/>
      <c r="AI58" s="132"/>
      <c r="AJ58" s="132"/>
      <c r="AK58" s="132"/>
      <c r="AL58" s="132"/>
      <c r="AM58" s="132"/>
      <c r="AN58" s="39"/>
    </row>
    <row r="59" spans="1:40" ht="15" customHeight="1">
      <c r="A59" s="408">
        <v>52</v>
      </c>
      <c r="B59" s="408">
        <v>40</v>
      </c>
      <c r="C59" s="409" t="s">
        <v>810</v>
      </c>
      <c r="D59" s="408">
        <v>1000</v>
      </c>
      <c r="E59" s="409" t="s">
        <v>751</v>
      </c>
      <c r="F59" s="410" t="s">
        <v>57</v>
      </c>
      <c r="G59" s="410" t="s">
        <v>60</v>
      </c>
      <c r="H59" s="410" t="s">
        <v>220</v>
      </c>
      <c r="I59" s="410" t="s">
        <v>811</v>
      </c>
      <c r="J59" s="411" t="s">
        <v>60</v>
      </c>
      <c r="K59" s="31">
        <v>52</v>
      </c>
      <c r="L59" s="32" t="s">
        <v>810</v>
      </c>
      <c r="M59" s="31">
        <v>1000</v>
      </c>
      <c r="N59" s="32" t="s">
        <v>751</v>
      </c>
      <c r="O59" s="33" t="s">
        <v>57</v>
      </c>
      <c r="P59" s="33" t="s">
        <v>573</v>
      </c>
      <c r="Q59" s="33" t="s">
        <v>509</v>
      </c>
      <c r="R59" s="33" t="s">
        <v>898</v>
      </c>
      <c r="S59" s="33" t="s">
        <v>60</v>
      </c>
      <c r="T59" s="46"/>
      <c r="U59" s="44">
        <v>2</v>
      </c>
      <c r="V59" s="31">
        <v>5</v>
      </c>
      <c r="W59" s="32" t="s">
        <v>252</v>
      </c>
      <c r="X59" s="32" t="s">
        <v>742</v>
      </c>
      <c r="Y59" s="33">
        <v>1250</v>
      </c>
      <c r="Z59" s="33" t="s">
        <v>58</v>
      </c>
      <c r="AA59" s="33" t="s">
        <v>588</v>
      </c>
      <c r="AB59" s="33" t="s">
        <v>70</v>
      </c>
      <c r="AC59" s="236">
        <v>35</v>
      </c>
      <c r="AD59" s="39"/>
      <c r="AE59" s="124"/>
      <c r="AF59" s="109"/>
      <c r="AG59" s="124"/>
      <c r="AH59" s="109"/>
      <c r="AI59" s="132"/>
      <c r="AJ59" s="132"/>
      <c r="AK59" s="132"/>
      <c r="AL59" s="132"/>
      <c r="AM59" s="132"/>
      <c r="AN59" s="39"/>
    </row>
    <row r="60" spans="1:40" ht="15" customHeight="1">
      <c r="A60" s="408">
        <v>53</v>
      </c>
      <c r="B60" s="408">
        <v>54</v>
      </c>
      <c r="C60" s="409" t="s">
        <v>812</v>
      </c>
      <c r="D60" s="408">
        <v>0</v>
      </c>
      <c r="E60" s="409" t="s">
        <v>41</v>
      </c>
      <c r="F60" s="410" t="s">
        <v>57</v>
      </c>
      <c r="G60" s="410" t="s">
        <v>60</v>
      </c>
      <c r="H60" s="410" t="s">
        <v>364</v>
      </c>
      <c r="I60" s="410" t="s">
        <v>813</v>
      </c>
      <c r="J60" s="411" t="s">
        <v>60</v>
      </c>
      <c r="K60" s="31">
        <v>53</v>
      </c>
      <c r="L60" s="32" t="s">
        <v>812</v>
      </c>
      <c r="M60" s="31">
        <v>0</v>
      </c>
      <c r="N60" s="32" t="s">
        <v>41</v>
      </c>
      <c r="O60" s="33" t="s">
        <v>57</v>
      </c>
      <c r="P60" s="33" t="s">
        <v>573</v>
      </c>
      <c r="Q60" s="33" t="s">
        <v>509</v>
      </c>
      <c r="R60" s="33" t="s">
        <v>899</v>
      </c>
      <c r="S60" s="33" t="s">
        <v>60</v>
      </c>
      <c r="T60" s="46"/>
      <c r="U60" s="44">
        <v>3</v>
      </c>
      <c r="V60" s="31">
        <v>8</v>
      </c>
      <c r="W60" s="32" t="s">
        <v>117</v>
      </c>
      <c r="X60" s="32" t="s">
        <v>742</v>
      </c>
      <c r="Y60" s="33">
        <v>1535</v>
      </c>
      <c r="Z60" s="33" t="s">
        <v>58</v>
      </c>
      <c r="AA60" s="33" t="s">
        <v>590</v>
      </c>
      <c r="AB60" s="33" t="s">
        <v>70</v>
      </c>
      <c r="AC60" s="236">
        <v>32</v>
      </c>
      <c r="AD60" s="44"/>
      <c r="AE60" s="124"/>
      <c r="AF60" s="109"/>
      <c r="AG60" s="124"/>
      <c r="AH60" s="109"/>
      <c r="AI60" s="132"/>
      <c r="AJ60" s="132"/>
      <c r="AK60" s="132"/>
      <c r="AL60" s="132"/>
      <c r="AM60" s="132"/>
      <c r="AN60" s="39"/>
    </row>
    <row r="61" spans="1:40" ht="15" customHeight="1">
      <c r="A61" s="408">
        <v>54</v>
      </c>
      <c r="B61" s="408">
        <v>32</v>
      </c>
      <c r="C61" s="409" t="s">
        <v>556</v>
      </c>
      <c r="D61" s="408">
        <v>1000</v>
      </c>
      <c r="E61" s="409" t="s">
        <v>742</v>
      </c>
      <c r="F61" s="410" t="s">
        <v>57</v>
      </c>
      <c r="G61" s="410" t="s">
        <v>60</v>
      </c>
      <c r="H61" s="410" t="s">
        <v>367</v>
      </c>
      <c r="I61" s="410" t="s">
        <v>814</v>
      </c>
      <c r="J61" s="411" t="s">
        <v>60</v>
      </c>
      <c r="K61" s="31">
        <v>54</v>
      </c>
      <c r="L61" s="32" t="s">
        <v>556</v>
      </c>
      <c r="M61" s="31">
        <v>1000</v>
      </c>
      <c r="N61" s="32" t="s">
        <v>742</v>
      </c>
      <c r="O61" s="33" t="s">
        <v>57</v>
      </c>
      <c r="P61" s="33" t="s">
        <v>573</v>
      </c>
      <c r="Q61" s="33" t="s">
        <v>690</v>
      </c>
      <c r="R61" s="33" t="s">
        <v>900</v>
      </c>
      <c r="S61" s="33" t="s">
        <v>60</v>
      </c>
      <c r="T61" s="46"/>
      <c r="U61" s="44">
        <v>4</v>
      </c>
      <c r="V61" s="31">
        <v>15</v>
      </c>
      <c r="W61" s="32" t="s">
        <v>175</v>
      </c>
      <c r="X61" s="32" t="s">
        <v>118</v>
      </c>
      <c r="Y61" s="33">
        <v>1304</v>
      </c>
      <c r="Z61" s="33" t="s">
        <v>58</v>
      </c>
      <c r="AA61" s="33" t="s">
        <v>593</v>
      </c>
      <c r="AB61" s="33" t="s">
        <v>59</v>
      </c>
      <c r="AC61" s="236">
        <v>30</v>
      </c>
      <c r="AD61" s="44"/>
      <c r="AE61" s="124"/>
      <c r="AF61" s="109"/>
      <c r="AG61" s="124"/>
      <c r="AH61" s="109"/>
      <c r="AI61" s="132"/>
      <c r="AJ61" s="132"/>
      <c r="AK61" s="132"/>
      <c r="AL61" s="132"/>
      <c r="AM61" s="132"/>
      <c r="AN61" s="39"/>
    </row>
    <row r="62" spans="1:40" ht="15" customHeight="1">
      <c r="A62" s="408">
        <v>55</v>
      </c>
      <c r="B62" s="408">
        <v>56</v>
      </c>
      <c r="C62" s="409" t="s">
        <v>235</v>
      </c>
      <c r="D62" s="408">
        <v>0</v>
      </c>
      <c r="E62" s="409" t="s">
        <v>121</v>
      </c>
      <c r="F62" s="410" t="s">
        <v>56</v>
      </c>
      <c r="G62" s="410" t="s">
        <v>370</v>
      </c>
      <c r="H62" s="410" t="s">
        <v>374</v>
      </c>
      <c r="I62" s="410" t="s">
        <v>815</v>
      </c>
      <c r="J62" s="411" t="s">
        <v>61</v>
      </c>
      <c r="K62" s="31">
        <v>55</v>
      </c>
      <c r="L62" s="32" t="s">
        <v>235</v>
      </c>
      <c r="M62" s="31">
        <v>0</v>
      </c>
      <c r="N62" s="32" t="s">
        <v>121</v>
      </c>
      <c r="O62" s="33" t="s">
        <v>56</v>
      </c>
      <c r="P62" s="33" t="s">
        <v>578</v>
      </c>
      <c r="Q62" s="33" t="s">
        <v>484</v>
      </c>
      <c r="R62" s="33" t="s">
        <v>901</v>
      </c>
      <c r="S62" s="33" t="s">
        <v>61</v>
      </c>
      <c r="T62" s="46"/>
      <c r="U62" s="44">
        <v>5</v>
      </c>
      <c r="V62" s="31">
        <v>18</v>
      </c>
      <c r="W62" s="32" t="s">
        <v>757</v>
      </c>
      <c r="X62" s="32" t="s">
        <v>665</v>
      </c>
      <c r="Y62" s="33">
        <v>1250</v>
      </c>
      <c r="Z62" s="33" t="s">
        <v>58</v>
      </c>
      <c r="AA62" s="33" t="s">
        <v>593</v>
      </c>
      <c r="AB62" s="33" t="s">
        <v>59</v>
      </c>
      <c r="AC62" s="236">
        <v>29</v>
      </c>
      <c r="AD62" s="44"/>
      <c r="AE62" s="124"/>
      <c r="AF62" s="109"/>
      <c r="AG62" s="124"/>
      <c r="AH62" s="109"/>
      <c r="AI62" s="132"/>
      <c r="AJ62" s="132"/>
      <c r="AK62" s="132"/>
      <c r="AL62" s="132"/>
      <c r="AM62" s="132"/>
      <c r="AN62" s="39"/>
    </row>
    <row r="63" spans="1:40" ht="15" customHeight="1">
      <c r="A63" s="408">
        <v>56</v>
      </c>
      <c r="B63" s="408">
        <v>68</v>
      </c>
      <c r="C63" s="409" t="s">
        <v>816</v>
      </c>
      <c r="D63" s="408">
        <v>0</v>
      </c>
      <c r="E63" s="409" t="s">
        <v>41</v>
      </c>
      <c r="F63" s="410" t="s">
        <v>362</v>
      </c>
      <c r="G63" s="410" t="s">
        <v>370</v>
      </c>
      <c r="H63" s="410" t="s">
        <v>366</v>
      </c>
      <c r="I63" s="410" t="s">
        <v>817</v>
      </c>
      <c r="J63" s="411" t="s">
        <v>61</v>
      </c>
      <c r="K63" s="31">
        <v>56</v>
      </c>
      <c r="L63" s="32" t="s">
        <v>816</v>
      </c>
      <c r="M63" s="31">
        <v>0</v>
      </c>
      <c r="N63" s="32" t="s">
        <v>41</v>
      </c>
      <c r="O63" s="33" t="s">
        <v>362</v>
      </c>
      <c r="P63" s="33" t="s">
        <v>578</v>
      </c>
      <c r="Q63" s="33" t="s">
        <v>561</v>
      </c>
      <c r="R63" s="33" t="s">
        <v>902</v>
      </c>
      <c r="S63" s="33" t="s">
        <v>61</v>
      </c>
      <c r="T63" s="46"/>
      <c r="U63" s="44">
        <v>6</v>
      </c>
      <c r="V63" s="31">
        <v>20</v>
      </c>
      <c r="W63" s="32" t="s">
        <v>142</v>
      </c>
      <c r="X63" s="32" t="s">
        <v>172</v>
      </c>
      <c r="Y63" s="33">
        <v>1000</v>
      </c>
      <c r="Z63" s="33" t="s">
        <v>58</v>
      </c>
      <c r="AA63" s="33" t="s">
        <v>593</v>
      </c>
      <c r="AB63" s="33" t="s">
        <v>59</v>
      </c>
      <c r="AC63" s="236">
        <v>28</v>
      </c>
      <c r="AD63" s="44"/>
      <c r="AE63" s="124"/>
      <c r="AF63" s="109"/>
      <c r="AG63" s="124"/>
      <c r="AH63" s="109"/>
      <c r="AI63" s="132"/>
      <c r="AJ63" s="132"/>
      <c r="AK63" s="132"/>
      <c r="AL63" s="132"/>
      <c r="AM63" s="132"/>
      <c r="AN63" s="39"/>
    </row>
    <row r="64" spans="1:40" ht="15" customHeight="1">
      <c r="A64" s="408">
        <v>57</v>
      </c>
      <c r="B64" s="408">
        <v>65</v>
      </c>
      <c r="C64" s="409" t="s">
        <v>154</v>
      </c>
      <c r="D64" s="408">
        <v>0</v>
      </c>
      <c r="E64" s="409" t="s">
        <v>818</v>
      </c>
      <c r="F64" s="410" t="s">
        <v>57</v>
      </c>
      <c r="G64" s="410" t="s">
        <v>61</v>
      </c>
      <c r="H64" s="410" t="s">
        <v>198</v>
      </c>
      <c r="I64" s="410" t="s">
        <v>819</v>
      </c>
      <c r="J64" s="411" t="s">
        <v>61</v>
      </c>
      <c r="K64" s="31">
        <v>57</v>
      </c>
      <c r="L64" s="32" t="s">
        <v>154</v>
      </c>
      <c r="M64" s="31">
        <v>0</v>
      </c>
      <c r="N64" s="32" t="s">
        <v>818</v>
      </c>
      <c r="O64" s="33" t="s">
        <v>57</v>
      </c>
      <c r="P64" s="33" t="s">
        <v>579</v>
      </c>
      <c r="Q64" s="33" t="s">
        <v>481</v>
      </c>
      <c r="R64" s="33" t="s">
        <v>877</v>
      </c>
      <c r="S64" s="33" t="s">
        <v>61</v>
      </c>
      <c r="T64" s="46"/>
      <c r="U64" s="44">
        <v>7</v>
      </c>
      <c r="V64" s="31">
        <v>24</v>
      </c>
      <c r="W64" s="32" t="s">
        <v>111</v>
      </c>
      <c r="X64" s="32" t="s">
        <v>172</v>
      </c>
      <c r="Y64" s="33">
        <v>1250</v>
      </c>
      <c r="Z64" s="33" t="s">
        <v>58</v>
      </c>
      <c r="AA64" s="33" t="s">
        <v>582</v>
      </c>
      <c r="AB64" s="33" t="s">
        <v>59</v>
      </c>
      <c r="AC64" s="236">
        <v>27</v>
      </c>
      <c r="AD64" s="44"/>
      <c r="AE64" s="124"/>
      <c r="AF64" s="109"/>
      <c r="AG64" s="124"/>
      <c r="AH64" s="109"/>
      <c r="AI64" s="132"/>
      <c r="AJ64" s="132"/>
      <c r="AK64" s="132"/>
      <c r="AL64" s="132"/>
      <c r="AM64" s="132"/>
      <c r="AN64" s="39"/>
    </row>
    <row r="65" spans="1:40" ht="15" customHeight="1">
      <c r="A65" s="408">
        <v>58</v>
      </c>
      <c r="B65" s="408">
        <v>70</v>
      </c>
      <c r="C65" s="409" t="s">
        <v>416</v>
      </c>
      <c r="D65" s="408">
        <v>0</v>
      </c>
      <c r="E65" s="409" t="s">
        <v>121</v>
      </c>
      <c r="F65" s="410" t="s">
        <v>56</v>
      </c>
      <c r="G65" s="410" t="s">
        <v>61</v>
      </c>
      <c r="H65" s="410" t="s">
        <v>385</v>
      </c>
      <c r="I65" s="410" t="s">
        <v>815</v>
      </c>
      <c r="J65" s="411" t="s">
        <v>61</v>
      </c>
      <c r="K65" s="31">
        <v>58</v>
      </c>
      <c r="L65" s="32" t="s">
        <v>416</v>
      </c>
      <c r="M65" s="31">
        <v>0</v>
      </c>
      <c r="N65" s="32" t="s">
        <v>121</v>
      </c>
      <c r="O65" s="33" t="s">
        <v>56</v>
      </c>
      <c r="P65" s="33" t="s">
        <v>579</v>
      </c>
      <c r="Q65" s="33" t="s">
        <v>503</v>
      </c>
      <c r="R65" s="33" t="s">
        <v>885</v>
      </c>
      <c r="S65" s="33" t="s">
        <v>61</v>
      </c>
      <c r="T65" s="46"/>
      <c r="U65" s="44">
        <v>8</v>
      </c>
      <c r="V65" s="31">
        <v>28</v>
      </c>
      <c r="W65" s="32" t="s">
        <v>140</v>
      </c>
      <c r="X65" s="32" t="s">
        <v>118</v>
      </c>
      <c r="Y65" s="33">
        <v>1000</v>
      </c>
      <c r="Z65" s="33" t="s">
        <v>58</v>
      </c>
      <c r="AA65" s="33" t="s">
        <v>582</v>
      </c>
      <c r="AB65" s="33" t="s">
        <v>59</v>
      </c>
      <c r="AC65" s="236">
        <v>26</v>
      </c>
      <c r="AD65" s="44"/>
      <c r="AE65" s="124"/>
      <c r="AF65" s="109"/>
      <c r="AG65" s="124"/>
      <c r="AH65" s="109"/>
      <c r="AI65" s="132"/>
      <c r="AJ65" s="132"/>
      <c r="AK65" s="132"/>
      <c r="AL65" s="132"/>
      <c r="AM65" s="132"/>
      <c r="AN65" s="39"/>
    </row>
    <row r="66" spans="1:40" ht="15" customHeight="1">
      <c r="A66" s="408">
        <v>59</v>
      </c>
      <c r="B66" s="408">
        <v>59</v>
      </c>
      <c r="C66" s="409" t="s">
        <v>233</v>
      </c>
      <c r="D66" s="408">
        <v>0</v>
      </c>
      <c r="E66" s="409" t="s">
        <v>38</v>
      </c>
      <c r="F66" s="410" t="s">
        <v>57</v>
      </c>
      <c r="G66" s="410" t="s">
        <v>61</v>
      </c>
      <c r="H66" s="410" t="s">
        <v>386</v>
      </c>
      <c r="I66" s="410" t="s">
        <v>820</v>
      </c>
      <c r="J66" s="411" t="s">
        <v>61</v>
      </c>
      <c r="K66" s="31">
        <v>59</v>
      </c>
      <c r="L66" s="291" t="s">
        <v>182</v>
      </c>
      <c r="M66" s="292">
        <v>1000</v>
      </c>
      <c r="N66" s="291" t="s">
        <v>742</v>
      </c>
      <c r="O66" s="293" t="s">
        <v>57</v>
      </c>
      <c r="P66" s="293" t="s">
        <v>579</v>
      </c>
      <c r="Q66" s="293" t="s">
        <v>531</v>
      </c>
      <c r="R66" s="293" t="s">
        <v>903</v>
      </c>
      <c r="S66" s="293" t="s">
        <v>61</v>
      </c>
      <c r="T66" s="46"/>
      <c r="U66" s="44">
        <v>9</v>
      </c>
      <c r="V66" s="31">
        <v>30</v>
      </c>
      <c r="W66" s="32" t="s">
        <v>775</v>
      </c>
      <c r="X66" s="32" t="s">
        <v>769</v>
      </c>
      <c r="Y66" s="33">
        <v>0</v>
      </c>
      <c r="Z66" s="33" t="s">
        <v>58</v>
      </c>
      <c r="AA66" s="33" t="s">
        <v>582</v>
      </c>
      <c r="AB66" s="33" t="s">
        <v>59</v>
      </c>
      <c r="AC66" s="236">
        <v>25</v>
      </c>
      <c r="AD66" s="44"/>
      <c r="AE66" s="124"/>
      <c r="AF66" s="109"/>
      <c r="AG66" s="124"/>
      <c r="AH66" s="109"/>
      <c r="AI66" s="132"/>
      <c r="AJ66" s="132"/>
      <c r="AK66" s="132"/>
      <c r="AL66" s="132"/>
      <c r="AM66" s="132"/>
      <c r="AN66" s="39"/>
    </row>
    <row r="67" spans="1:40" ht="15" customHeight="1">
      <c r="A67" s="408">
        <v>60</v>
      </c>
      <c r="B67" s="408">
        <v>22</v>
      </c>
      <c r="C67" s="409" t="s">
        <v>182</v>
      </c>
      <c r="D67" s="408">
        <v>1000</v>
      </c>
      <c r="E67" s="409" t="s">
        <v>742</v>
      </c>
      <c r="F67" s="410" t="s">
        <v>57</v>
      </c>
      <c r="G67" s="410" t="s">
        <v>61</v>
      </c>
      <c r="H67" s="410" t="s">
        <v>386</v>
      </c>
      <c r="I67" s="410" t="s">
        <v>821</v>
      </c>
      <c r="J67" s="411" t="s">
        <v>61</v>
      </c>
      <c r="K67" s="31">
        <v>60</v>
      </c>
      <c r="L67" s="291" t="s">
        <v>233</v>
      </c>
      <c r="M67" s="292">
        <v>0</v>
      </c>
      <c r="N67" s="291" t="s">
        <v>38</v>
      </c>
      <c r="O67" s="293" t="s">
        <v>57</v>
      </c>
      <c r="P67" s="293" t="s">
        <v>579</v>
      </c>
      <c r="Q67" s="293" t="s">
        <v>531</v>
      </c>
      <c r="R67" s="293" t="s">
        <v>904</v>
      </c>
      <c r="S67" s="293" t="s">
        <v>61</v>
      </c>
      <c r="T67" s="46"/>
      <c r="U67" s="44">
        <v>10</v>
      </c>
      <c r="V67" s="31">
        <v>31</v>
      </c>
      <c r="W67" s="32" t="s">
        <v>162</v>
      </c>
      <c r="X67" s="32" t="s">
        <v>181</v>
      </c>
      <c r="Y67" s="33">
        <v>0</v>
      </c>
      <c r="Z67" s="33" t="s">
        <v>58</v>
      </c>
      <c r="AA67" s="33" t="s">
        <v>582</v>
      </c>
      <c r="AB67" s="33" t="s">
        <v>60</v>
      </c>
      <c r="AC67" s="236">
        <v>24</v>
      </c>
      <c r="AD67" s="44"/>
      <c r="AE67" s="124"/>
      <c r="AF67" s="109"/>
      <c r="AG67" s="124"/>
      <c r="AH67" s="109"/>
      <c r="AI67" s="132"/>
      <c r="AJ67" s="132"/>
      <c r="AK67" s="132"/>
      <c r="AL67" s="132"/>
      <c r="AM67" s="132"/>
      <c r="AN67" s="39"/>
    </row>
    <row r="68" spans="1:40" ht="15" customHeight="1">
      <c r="A68" s="408">
        <v>61</v>
      </c>
      <c r="B68" s="408">
        <v>55</v>
      </c>
      <c r="C68" s="409" t="s">
        <v>547</v>
      </c>
      <c r="D68" s="408">
        <v>0</v>
      </c>
      <c r="E68" s="409" t="s">
        <v>769</v>
      </c>
      <c r="F68" s="410" t="s">
        <v>57</v>
      </c>
      <c r="G68" s="410" t="s">
        <v>61</v>
      </c>
      <c r="H68" s="410" t="s">
        <v>386</v>
      </c>
      <c r="I68" s="410" t="s">
        <v>822</v>
      </c>
      <c r="J68" s="411" t="s">
        <v>61</v>
      </c>
      <c r="K68" s="31">
        <v>61</v>
      </c>
      <c r="L68" s="32" t="s">
        <v>547</v>
      </c>
      <c r="M68" s="31">
        <v>0</v>
      </c>
      <c r="N68" s="32" t="s">
        <v>769</v>
      </c>
      <c r="O68" s="33" t="s">
        <v>57</v>
      </c>
      <c r="P68" s="33" t="s">
        <v>579</v>
      </c>
      <c r="Q68" s="33" t="s">
        <v>531</v>
      </c>
      <c r="R68" s="33" t="s">
        <v>900</v>
      </c>
      <c r="S68" s="33" t="s">
        <v>61</v>
      </c>
      <c r="T68" s="46"/>
      <c r="U68" s="44">
        <v>11</v>
      </c>
      <c r="V68" s="31">
        <v>38</v>
      </c>
      <c r="W68" s="32" t="s">
        <v>153</v>
      </c>
      <c r="X68" s="32" t="s">
        <v>118</v>
      </c>
      <c r="Y68" s="33">
        <v>1000</v>
      </c>
      <c r="Z68" s="33" t="s">
        <v>58</v>
      </c>
      <c r="AA68" s="33" t="s">
        <v>577</v>
      </c>
      <c r="AB68" s="33" t="s">
        <v>60</v>
      </c>
      <c r="AC68" s="236">
        <v>23</v>
      </c>
      <c r="AD68" s="44"/>
      <c r="AE68" s="124"/>
      <c r="AF68" s="109"/>
      <c r="AG68" s="124"/>
      <c r="AH68" s="109"/>
      <c r="AI68" s="132"/>
      <c r="AJ68" s="132"/>
      <c r="AK68" s="132"/>
      <c r="AL68" s="132"/>
      <c r="AM68" s="132"/>
      <c r="AN68" s="39"/>
    </row>
    <row r="69" spans="1:40" ht="15" customHeight="1">
      <c r="A69" s="408">
        <v>62</v>
      </c>
      <c r="B69" s="408">
        <v>71</v>
      </c>
      <c r="C69" s="409" t="s">
        <v>823</v>
      </c>
      <c r="D69" s="408">
        <v>0</v>
      </c>
      <c r="E69" s="409" t="s">
        <v>824</v>
      </c>
      <c r="F69" s="410" t="s">
        <v>362</v>
      </c>
      <c r="G69" s="410" t="s">
        <v>61</v>
      </c>
      <c r="H69" s="410" t="s">
        <v>364</v>
      </c>
      <c r="I69" s="410" t="s">
        <v>825</v>
      </c>
      <c r="J69" s="411" t="s">
        <v>61</v>
      </c>
      <c r="K69" s="31">
        <v>62</v>
      </c>
      <c r="L69" s="32" t="s">
        <v>823</v>
      </c>
      <c r="M69" s="31">
        <v>0</v>
      </c>
      <c r="N69" s="32" t="s">
        <v>824</v>
      </c>
      <c r="O69" s="33" t="s">
        <v>362</v>
      </c>
      <c r="P69" s="33" t="s">
        <v>579</v>
      </c>
      <c r="Q69" s="33" t="s">
        <v>510</v>
      </c>
      <c r="R69" s="33" t="s">
        <v>905</v>
      </c>
      <c r="S69" s="33" t="s">
        <v>61</v>
      </c>
      <c r="T69" s="46"/>
      <c r="U69" s="44">
        <v>12</v>
      </c>
      <c r="V69" s="31">
        <v>41</v>
      </c>
      <c r="W69" s="32" t="s">
        <v>159</v>
      </c>
      <c r="X69" s="32" t="s">
        <v>751</v>
      </c>
      <c r="Y69" s="33">
        <v>1250</v>
      </c>
      <c r="Z69" s="33" t="s">
        <v>58</v>
      </c>
      <c r="AA69" s="33" t="s">
        <v>573</v>
      </c>
      <c r="AB69" s="33" t="s">
        <v>61</v>
      </c>
      <c r="AC69" s="236">
        <v>22</v>
      </c>
      <c r="AD69" s="44"/>
      <c r="AE69" s="124"/>
      <c r="AF69" s="109"/>
      <c r="AG69" s="124"/>
      <c r="AH69" s="109"/>
      <c r="AI69" s="132"/>
      <c r="AJ69" s="132"/>
      <c r="AK69" s="132"/>
      <c r="AL69" s="132"/>
      <c r="AM69" s="132"/>
      <c r="AN69" s="39"/>
    </row>
    <row r="70" spans="1:40" ht="15" customHeight="1">
      <c r="A70" s="408">
        <v>63</v>
      </c>
      <c r="B70" s="408">
        <v>23</v>
      </c>
      <c r="C70" s="409" t="s">
        <v>418</v>
      </c>
      <c r="D70" s="408">
        <v>1000</v>
      </c>
      <c r="E70" s="409" t="s">
        <v>731</v>
      </c>
      <c r="F70" s="410" t="s">
        <v>56</v>
      </c>
      <c r="G70" s="410" t="s">
        <v>61</v>
      </c>
      <c r="H70" s="410" t="s">
        <v>192</v>
      </c>
      <c r="I70" s="410" t="s">
        <v>826</v>
      </c>
      <c r="J70" s="411" t="s">
        <v>61</v>
      </c>
      <c r="K70" s="31">
        <v>63</v>
      </c>
      <c r="L70" s="32" t="s">
        <v>418</v>
      </c>
      <c r="M70" s="31">
        <v>1000</v>
      </c>
      <c r="N70" s="32" t="s">
        <v>700</v>
      </c>
      <c r="O70" s="33" t="s">
        <v>56</v>
      </c>
      <c r="P70" s="33" t="s">
        <v>579</v>
      </c>
      <c r="Q70" s="33" t="s">
        <v>554</v>
      </c>
      <c r="R70" s="33" t="s">
        <v>906</v>
      </c>
      <c r="S70" s="33" t="s">
        <v>61</v>
      </c>
      <c r="T70" s="46"/>
      <c r="U70" s="44">
        <v>13</v>
      </c>
      <c r="V70" s="31">
        <v>44</v>
      </c>
      <c r="W70" s="32" t="s">
        <v>799</v>
      </c>
      <c r="X70" s="32" t="s">
        <v>800</v>
      </c>
      <c r="Y70" s="33">
        <v>0</v>
      </c>
      <c r="Z70" s="33" t="s">
        <v>58</v>
      </c>
      <c r="AA70" s="33" t="s">
        <v>573</v>
      </c>
      <c r="AB70" s="33" t="s">
        <v>60</v>
      </c>
      <c r="AC70" s="236">
        <v>21</v>
      </c>
      <c r="AD70" s="44"/>
      <c r="AE70" s="124"/>
      <c r="AF70" s="109"/>
      <c r="AG70" s="124"/>
      <c r="AH70" s="109"/>
      <c r="AI70" s="132"/>
      <c r="AJ70" s="132"/>
      <c r="AK70" s="132"/>
      <c r="AL70" s="132"/>
      <c r="AM70" s="132"/>
      <c r="AN70" s="39"/>
    </row>
    <row r="71" spans="1:40" ht="15" customHeight="1">
      <c r="A71" s="408">
        <v>64</v>
      </c>
      <c r="B71" s="408">
        <v>66</v>
      </c>
      <c r="C71" s="409" t="s">
        <v>827</v>
      </c>
      <c r="D71" s="408">
        <v>0</v>
      </c>
      <c r="E71" s="409" t="s">
        <v>828</v>
      </c>
      <c r="F71" s="410" t="s">
        <v>362</v>
      </c>
      <c r="G71" s="410" t="s">
        <v>377</v>
      </c>
      <c r="H71" s="410" t="s">
        <v>220</v>
      </c>
      <c r="I71" s="410" t="s">
        <v>829</v>
      </c>
      <c r="J71" s="411" t="s">
        <v>62</v>
      </c>
      <c r="K71" s="31">
        <v>64</v>
      </c>
      <c r="L71" s="32" t="s">
        <v>827</v>
      </c>
      <c r="M71" s="31">
        <v>0</v>
      </c>
      <c r="N71" s="32" t="s">
        <v>828</v>
      </c>
      <c r="O71" s="33" t="s">
        <v>362</v>
      </c>
      <c r="P71" s="33" t="s">
        <v>587</v>
      </c>
      <c r="Q71" s="33" t="s">
        <v>509</v>
      </c>
      <c r="R71" s="33" t="s">
        <v>907</v>
      </c>
      <c r="S71" s="33" t="s">
        <v>62</v>
      </c>
      <c r="T71" s="46"/>
      <c r="U71" s="44">
        <v>14</v>
      </c>
      <c r="V71" s="292">
        <v>49</v>
      </c>
      <c r="W71" s="291" t="s">
        <v>805</v>
      </c>
      <c r="X71" s="291" t="s">
        <v>121</v>
      </c>
      <c r="Y71" s="293">
        <v>0</v>
      </c>
      <c r="Z71" s="293" t="s">
        <v>58</v>
      </c>
      <c r="AA71" s="293" t="s">
        <v>573</v>
      </c>
      <c r="AB71" s="293" t="s">
        <v>60</v>
      </c>
      <c r="AC71" s="236">
        <v>20</v>
      </c>
      <c r="AD71" s="44"/>
      <c r="AE71" s="124"/>
      <c r="AF71" s="109"/>
      <c r="AG71" s="124"/>
      <c r="AH71" s="109"/>
      <c r="AI71" s="132"/>
      <c r="AJ71" s="132"/>
      <c r="AK71" s="132"/>
      <c r="AL71" s="132"/>
      <c r="AM71" s="132"/>
      <c r="AN71" s="39"/>
    </row>
    <row r="72" spans="1:40" ht="15" customHeight="1">
      <c r="A72" s="408">
        <v>65</v>
      </c>
      <c r="B72" s="408">
        <v>26</v>
      </c>
      <c r="C72" s="409" t="s">
        <v>830</v>
      </c>
      <c r="D72" s="408">
        <v>1000</v>
      </c>
      <c r="E72" s="409" t="s">
        <v>751</v>
      </c>
      <c r="F72" s="410" t="s">
        <v>362</v>
      </c>
      <c r="G72" s="410" t="s">
        <v>377</v>
      </c>
      <c r="H72" s="410" t="s">
        <v>364</v>
      </c>
      <c r="I72" s="410" t="s">
        <v>831</v>
      </c>
      <c r="J72" s="411" t="s">
        <v>62</v>
      </c>
      <c r="K72" s="31">
        <v>65</v>
      </c>
      <c r="L72" s="32" t="s">
        <v>830</v>
      </c>
      <c r="M72" s="31">
        <v>1000</v>
      </c>
      <c r="N72" s="32" t="s">
        <v>751</v>
      </c>
      <c r="O72" s="33" t="s">
        <v>362</v>
      </c>
      <c r="P72" s="33" t="s">
        <v>587</v>
      </c>
      <c r="Q72" s="33" t="s">
        <v>510</v>
      </c>
      <c r="R72" s="33" t="s">
        <v>908</v>
      </c>
      <c r="S72" s="33" t="s">
        <v>62</v>
      </c>
      <c r="T72" s="46"/>
      <c r="U72" s="44">
        <v>15</v>
      </c>
      <c r="V72" s="292">
        <v>47</v>
      </c>
      <c r="W72" s="291" t="s">
        <v>804</v>
      </c>
      <c r="X72" s="291" t="s">
        <v>751</v>
      </c>
      <c r="Y72" s="293">
        <v>1000</v>
      </c>
      <c r="Z72" s="293" t="s">
        <v>58</v>
      </c>
      <c r="AA72" s="293" t="s">
        <v>573</v>
      </c>
      <c r="AB72" s="293" t="s">
        <v>61</v>
      </c>
      <c r="AC72" s="236">
        <v>19</v>
      </c>
      <c r="AD72" s="44"/>
      <c r="AE72" s="124"/>
      <c r="AF72" s="109"/>
      <c r="AG72" s="124"/>
      <c r="AH72" s="109"/>
      <c r="AI72" s="132"/>
      <c r="AJ72" s="132"/>
      <c r="AK72" s="132"/>
      <c r="AL72" s="132"/>
      <c r="AM72" s="132"/>
      <c r="AN72" s="39"/>
    </row>
    <row r="73" spans="1:40" ht="15" customHeight="1">
      <c r="A73" s="408">
        <v>66</v>
      </c>
      <c r="B73" s="408">
        <v>67</v>
      </c>
      <c r="C73" s="409" t="s">
        <v>726</v>
      </c>
      <c r="D73" s="408">
        <v>0</v>
      </c>
      <c r="E73" s="409" t="s">
        <v>832</v>
      </c>
      <c r="F73" s="410" t="s">
        <v>362</v>
      </c>
      <c r="G73" s="410" t="s">
        <v>377</v>
      </c>
      <c r="H73" s="410" t="s">
        <v>833</v>
      </c>
      <c r="I73" s="410" t="s">
        <v>834</v>
      </c>
      <c r="J73" s="411" t="s">
        <v>62</v>
      </c>
      <c r="K73" s="31">
        <v>66</v>
      </c>
      <c r="L73" s="32" t="s">
        <v>726</v>
      </c>
      <c r="M73" s="31">
        <v>0</v>
      </c>
      <c r="N73" s="32" t="s">
        <v>832</v>
      </c>
      <c r="O73" s="33" t="s">
        <v>362</v>
      </c>
      <c r="P73" s="33" t="s">
        <v>587</v>
      </c>
      <c r="Q73" s="33" t="s">
        <v>571</v>
      </c>
      <c r="R73" s="33" t="s">
        <v>909</v>
      </c>
      <c r="S73" s="33" t="s">
        <v>62</v>
      </c>
      <c r="T73" s="46"/>
      <c r="U73" s="272">
        <v>16</v>
      </c>
      <c r="V73" s="292">
        <v>48</v>
      </c>
      <c r="W73" s="291" t="s">
        <v>248</v>
      </c>
      <c r="X73" s="291" t="s">
        <v>742</v>
      </c>
      <c r="Y73" s="293">
        <v>1000</v>
      </c>
      <c r="Z73" s="293" t="s">
        <v>58</v>
      </c>
      <c r="AA73" s="293" t="s">
        <v>573</v>
      </c>
      <c r="AB73" s="293" t="s">
        <v>60</v>
      </c>
      <c r="AC73" s="236">
        <v>18</v>
      </c>
      <c r="AD73" s="44"/>
      <c r="AE73" s="124"/>
      <c r="AF73" s="109"/>
      <c r="AG73" s="124"/>
      <c r="AH73" s="109"/>
      <c r="AI73" s="132"/>
      <c r="AJ73" s="132"/>
      <c r="AK73" s="132"/>
      <c r="AL73" s="132"/>
      <c r="AM73" s="132"/>
      <c r="AN73" s="39"/>
    </row>
    <row r="74" spans="1:40" ht="15" customHeight="1">
      <c r="A74" s="408">
        <v>67</v>
      </c>
      <c r="B74" s="408">
        <v>64</v>
      </c>
      <c r="C74" s="409" t="s">
        <v>724</v>
      </c>
      <c r="D74" s="408">
        <v>0</v>
      </c>
      <c r="E74" s="409" t="s">
        <v>828</v>
      </c>
      <c r="F74" s="410" t="s">
        <v>57</v>
      </c>
      <c r="G74" s="410" t="s">
        <v>62</v>
      </c>
      <c r="H74" s="410" t="s">
        <v>192</v>
      </c>
      <c r="I74" s="410" t="s">
        <v>835</v>
      </c>
      <c r="J74" s="411" t="s">
        <v>62</v>
      </c>
      <c r="K74" s="31">
        <v>67</v>
      </c>
      <c r="L74" s="32" t="s">
        <v>724</v>
      </c>
      <c r="M74" s="31">
        <v>0</v>
      </c>
      <c r="N74" s="32" t="s">
        <v>828</v>
      </c>
      <c r="O74" s="33" t="s">
        <v>57</v>
      </c>
      <c r="P74" s="33" t="s">
        <v>575</v>
      </c>
      <c r="Q74" s="33" t="s">
        <v>554</v>
      </c>
      <c r="R74" s="33" t="s">
        <v>910</v>
      </c>
      <c r="S74" s="33" t="s">
        <v>62</v>
      </c>
      <c r="T74" s="46"/>
      <c r="AD74" s="44"/>
      <c r="AE74" s="124"/>
      <c r="AF74" s="109"/>
      <c r="AG74" s="124"/>
      <c r="AH74" s="109"/>
      <c r="AI74" s="132"/>
      <c r="AJ74" s="132"/>
      <c r="AK74" s="132"/>
      <c r="AL74" s="132"/>
      <c r="AM74" s="132"/>
      <c r="AN74" s="39"/>
    </row>
    <row r="75" spans="1:40" ht="15" customHeight="1">
      <c r="A75" s="408">
        <v>68</v>
      </c>
      <c r="B75" s="408">
        <v>63</v>
      </c>
      <c r="C75" s="409" t="s">
        <v>836</v>
      </c>
      <c r="D75" s="408">
        <v>0</v>
      </c>
      <c r="E75" s="409" t="s">
        <v>832</v>
      </c>
      <c r="F75" s="410" t="s">
        <v>57</v>
      </c>
      <c r="G75" s="410" t="s">
        <v>62</v>
      </c>
      <c r="H75" s="410" t="s">
        <v>218</v>
      </c>
      <c r="I75" s="410" t="s">
        <v>837</v>
      </c>
      <c r="J75" s="411" t="s">
        <v>63</v>
      </c>
      <c r="K75" s="31">
        <v>68</v>
      </c>
      <c r="L75" s="32" t="s">
        <v>836</v>
      </c>
      <c r="M75" s="31">
        <v>0</v>
      </c>
      <c r="N75" s="32" t="s">
        <v>832</v>
      </c>
      <c r="O75" s="33" t="s">
        <v>57</v>
      </c>
      <c r="P75" s="33" t="s">
        <v>575</v>
      </c>
      <c r="Q75" s="33" t="s">
        <v>699</v>
      </c>
      <c r="R75" s="33" t="s">
        <v>911</v>
      </c>
      <c r="S75" s="33" t="s">
        <v>63</v>
      </c>
      <c r="T75" s="46"/>
      <c r="U75" s="44"/>
      <c r="V75" s="47" t="s">
        <v>149</v>
      </c>
      <c r="AD75" s="39"/>
      <c r="AE75" s="124"/>
      <c r="AF75" s="109"/>
      <c r="AG75" s="124"/>
      <c r="AH75" s="109"/>
      <c r="AI75" s="132"/>
      <c r="AJ75" s="132"/>
      <c r="AK75" s="132"/>
      <c r="AL75" s="132"/>
      <c r="AM75" s="132"/>
      <c r="AN75" s="39"/>
    </row>
    <row r="76" spans="1:40" ht="15" customHeight="1">
      <c r="A76" s="408">
        <v>69</v>
      </c>
      <c r="B76" s="408">
        <v>30</v>
      </c>
      <c r="C76" s="409" t="s">
        <v>234</v>
      </c>
      <c r="D76" s="408">
        <v>1000</v>
      </c>
      <c r="E76" s="409" t="s">
        <v>751</v>
      </c>
      <c r="F76" s="410" t="s">
        <v>362</v>
      </c>
      <c r="G76" s="410" t="s">
        <v>62</v>
      </c>
      <c r="H76" s="410" t="s">
        <v>366</v>
      </c>
      <c r="I76" s="410" t="s">
        <v>838</v>
      </c>
      <c r="J76" s="411" t="s">
        <v>62</v>
      </c>
      <c r="K76" s="31">
        <v>69</v>
      </c>
      <c r="L76" s="32" t="s">
        <v>234</v>
      </c>
      <c r="M76" s="31">
        <v>1000</v>
      </c>
      <c r="N76" s="32" t="s">
        <v>751</v>
      </c>
      <c r="O76" s="33" t="s">
        <v>362</v>
      </c>
      <c r="P76" s="33" t="s">
        <v>575</v>
      </c>
      <c r="Q76" s="33" t="s">
        <v>561</v>
      </c>
      <c r="R76" s="33" t="s">
        <v>912</v>
      </c>
      <c r="S76" s="33" t="s">
        <v>62</v>
      </c>
      <c r="T76" s="46"/>
      <c r="U76" s="44"/>
      <c r="V76" s="48" t="s">
        <v>138</v>
      </c>
      <c r="W76" s="49" t="s">
        <v>51</v>
      </c>
      <c r="X76" s="49" t="s">
        <v>93</v>
      </c>
      <c r="Y76" s="50" t="s">
        <v>68</v>
      </c>
      <c r="Z76" s="50" t="s">
        <v>133</v>
      </c>
      <c r="AA76" s="50" t="s">
        <v>52</v>
      </c>
      <c r="AB76" s="50" t="s">
        <v>848</v>
      </c>
      <c r="AD76" s="39"/>
      <c r="AE76" s="124"/>
      <c r="AF76" s="109"/>
      <c r="AG76" s="124"/>
      <c r="AH76" s="109"/>
      <c r="AI76" s="132"/>
      <c r="AJ76" s="132"/>
      <c r="AK76" s="132"/>
      <c r="AL76" s="132"/>
      <c r="AM76" s="132"/>
      <c r="AN76" s="39"/>
    </row>
    <row r="77" spans="1:40" ht="15" customHeight="1">
      <c r="A77" s="408">
        <v>70</v>
      </c>
      <c r="B77" s="408">
        <v>58</v>
      </c>
      <c r="C77" s="409" t="s">
        <v>839</v>
      </c>
      <c r="D77" s="408">
        <v>0</v>
      </c>
      <c r="E77" s="409" t="s">
        <v>828</v>
      </c>
      <c r="F77" s="410" t="s">
        <v>362</v>
      </c>
      <c r="G77" s="410" t="s">
        <v>62</v>
      </c>
      <c r="H77" s="410" t="s">
        <v>191</v>
      </c>
      <c r="I77" s="410" t="s">
        <v>840</v>
      </c>
      <c r="J77" s="411" t="s">
        <v>63</v>
      </c>
      <c r="K77" s="31">
        <v>70</v>
      </c>
      <c r="L77" s="32" t="s">
        <v>839</v>
      </c>
      <c r="M77" s="31">
        <v>0</v>
      </c>
      <c r="N77" s="32" t="s">
        <v>828</v>
      </c>
      <c r="O77" s="33" t="s">
        <v>362</v>
      </c>
      <c r="P77" s="33" t="s">
        <v>575</v>
      </c>
      <c r="Q77" s="33" t="s">
        <v>689</v>
      </c>
      <c r="R77" s="33" t="s">
        <v>913</v>
      </c>
      <c r="S77" s="33" t="s">
        <v>63</v>
      </c>
      <c r="T77" s="46"/>
      <c r="U77" s="44">
        <v>1</v>
      </c>
      <c r="V77" s="31">
        <v>2</v>
      </c>
      <c r="W77" s="32" t="s">
        <v>103</v>
      </c>
      <c r="X77" s="32" t="s">
        <v>118</v>
      </c>
      <c r="Y77" s="33">
        <v>1645</v>
      </c>
      <c r="Z77" s="33" t="s">
        <v>56</v>
      </c>
      <c r="AA77" s="33" t="s">
        <v>846</v>
      </c>
      <c r="AB77" s="33" t="s">
        <v>55</v>
      </c>
      <c r="AC77" s="236">
        <v>40</v>
      </c>
      <c r="AD77" s="39"/>
      <c r="AE77" s="124"/>
      <c r="AF77" s="109"/>
      <c r="AG77" s="124"/>
      <c r="AH77" s="109"/>
      <c r="AI77" s="132"/>
      <c r="AJ77" s="132"/>
      <c r="AK77" s="132"/>
      <c r="AL77" s="132"/>
      <c r="AM77" s="132"/>
      <c r="AN77" s="39"/>
    </row>
    <row r="78" spans="1:40" ht="15" customHeight="1">
      <c r="A78" s="408">
        <v>71</v>
      </c>
      <c r="B78" s="408">
        <v>28</v>
      </c>
      <c r="C78" s="409" t="s">
        <v>397</v>
      </c>
      <c r="D78" s="408">
        <v>1000</v>
      </c>
      <c r="E78" s="409" t="s">
        <v>731</v>
      </c>
      <c r="F78" s="410" t="s">
        <v>57</v>
      </c>
      <c r="G78" s="410" t="s">
        <v>63</v>
      </c>
      <c r="H78" s="410" t="s">
        <v>215</v>
      </c>
      <c r="I78" s="410" t="s">
        <v>841</v>
      </c>
      <c r="J78" s="411" t="s">
        <v>569</v>
      </c>
      <c r="K78" s="31">
        <v>71</v>
      </c>
      <c r="L78" s="32" t="s">
        <v>397</v>
      </c>
      <c r="M78" s="31">
        <v>1000</v>
      </c>
      <c r="N78" s="32" t="s">
        <v>700</v>
      </c>
      <c r="O78" s="33" t="s">
        <v>57</v>
      </c>
      <c r="P78" s="33" t="s">
        <v>725</v>
      </c>
      <c r="Q78" s="33" t="s">
        <v>666</v>
      </c>
      <c r="R78" s="33" t="s">
        <v>914</v>
      </c>
      <c r="S78" s="33" t="s">
        <v>569</v>
      </c>
      <c r="T78" s="46"/>
      <c r="U78" s="44">
        <v>2</v>
      </c>
      <c r="V78" s="31">
        <v>7</v>
      </c>
      <c r="W78" s="32" t="s">
        <v>255</v>
      </c>
      <c r="X78" s="32" t="s">
        <v>742</v>
      </c>
      <c r="Y78" s="33">
        <v>1100</v>
      </c>
      <c r="Z78" s="33" t="s">
        <v>56</v>
      </c>
      <c r="AA78" s="33" t="s">
        <v>588</v>
      </c>
      <c r="AB78" s="33" t="s">
        <v>70</v>
      </c>
      <c r="AC78" s="236">
        <v>35</v>
      </c>
      <c r="AD78" s="44"/>
      <c r="AE78" s="124"/>
      <c r="AF78" s="109"/>
      <c r="AG78" s="124"/>
      <c r="AH78" s="109"/>
      <c r="AI78" s="132"/>
      <c r="AJ78" s="132"/>
      <c r="AK78" s="132"/>
      <c r="AL78" s="132"/>
      <c r="AM78" s="132"/>
      <c r="AN78" s="39"/>
    </row>
    <row r="79" spans="1:40" ht="15" customHeight="1">
      <c r="A79" s="408">
        <v>72</v>
      </c>
      <c r="B79" s="408">
        <v>29</v>
      </c>
      <c r="C79" s="409" t="s">
        <v>842</v>
      </c>
      <c r="D79" s="408">
        <v>1000</v>
      </c>
      <c r="E79" s="409" t="s">
        <v>731</v>
      </c>
      <c r="F79" s="410" t="s">
        <v>362</v>
      </c>
      <c r="G79" s="410" t="s">
        <v>63</v>
      </c>
      <c r="H79" s="412" t="s">
        <v>843</v>
      </c>
      <c r="I79" s="412" t="s">
        <v>844</v>
      </c>
      <c r="J79" s="414" t="s">
        <v>63</v>
      </c>
      <c r="K79" s="31">
        <v>72</v>
      </c>
      <c r="L79" s="32" t="s">
        <v>842</v>
      </c>
      <c r="M79" s="31">
        <v>1000</v>
      </c>
      <c r="N79" s="32" t="s">
        <v>700</v>
      </c>
      <c r="O79" s="33" t="s">
        <v>362</v>
      </c>
      <c r="P79" s="33" t="s">
        <v>725</v>
      </c>
      <c r="Q79" s="33" t="s">
        <v>667</v>
      </c>
      <c r="R79" s="33" t="s">
        <v>915</v>
      </c>
      <c r="S79" s="33" t="s">
        <v>63</v>
      </c>
      <c r="T79" s="46"/>
      <c r="U79" s="44">
        <v>3</v>
      </c>
      <c r="V79" s="31">
        <v>10</v>
      </c>
      <c r="W79" s="32" t="s">
        <v>102</v>
      </c>
      <c r="X79" s="32" t="s">
        <v>118</v>
      </c>
      <c r="Y79" s="33">
        <v>1375</v>
      </c>
      <c r="Z79" s="33" t="s">
        <v>56</v>
      </c>
      <c r="AA79" s="33" t="s">
        <v>590</v>
      </c>
      <c r="AB79" s="33" t="s">
        <v>70</v>
      </c>
      <c r="AC79" s="236">
        <v>32</v>
      </c>
      <c r="AD79" s="44"/>
      <c r="AE79" s="124"/>
      <c r="AF79" s="109"/>
      <c r="AG79" s="124"/>
      <c r="AH79" s="109"/>
      <c r="AI79" s="132"/>
      <c r="AJ79" s="132"/>
      <c r="AK79" s="132"/>
      <c r="AL79" s="132"/>
      <c r="AM79" s="132"/>
      <c r="AN79" s="39"/>
    </row>
    <row r="80" spans="8:40" ht="15" customHeight="1">
      <c r="H80" s="124"/>
      <c r="I80" s="124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44">
        <v>4</v>
      </c>
      <c r="V80" s="31">
        <v>11</v>
      </c>
      <c r="W80" s="32" t="s">
        <v>45</v>
      </c>
      <c r="X80" s="32" t="s">
        <v>748</v>
      </c>
      <c r="Y80" s="33">
        <v>0</v>
      </c>
      <c r="Z80" s="33" t="s">
        <v>56</v>
      </c>
      <c r="AA80" s="33" t="s">
        <v>590</v>
      </c>
      <c r="AB80" s="33" t="s">
        <v>59</v>
      </c>
      <c r="AC80" s="236">
        <v>30</v>
      </c>
      <c r="AD80" s="44"/>
      <c r="AE80" s="146"/>
      <c r="AF80" s="109"/>
      <c r="AG80" s="124"/>
      <c r="AH80" s="109"/>
      <c r="AI80" s="132"/>
      <c r="AJ80" s="132"/>
      <c r="AK80" s="132"/>
      <c r="AL80" s="132"/>
      <c r="AM80" s="132"/>
      <c r="AN80" s="39"/>
    </row>
    <row r="81" spans="1:40" ht="15" customHeight="1">
      <c r="A81" s="166"/>
      <c r="U81" s="44">
        <v>5</v>
      </c>
      <c r="V81" s="31">
        <v>12</v>
      </c>
      <c r="W81" s="32" t="s">
        <v>110</v>
      </c>
      <c r="X81" s="32" t="s">
        <v>172</v>
      </c>
      <c r="Y81" s="33">
        <v>1100</v>
      </c>
      <c r="Z81" s="33" t="s">
        <v>56</v>
      </c>
      <c r="AA81" s="33" t="s">
        <v>590</v>
      </c>
      <c r="AB81" s="33" t="s">
        <v>70</v>
      </c>
      <c r="AC81" s="236">
        <v>29</v>
      </c>
      <c r="AD81" s="44"/>
      <c r="AF81" s="37"/>
      <c r="AG81" s="44"/>
      <c r="AH81" s="37"/>
      <c r="AI81" s="46"/>
      <c r="AJ81" s="46"/>
      <c r="AK81" s="46"/>
      <c r="AL81" s="46"/>
      <c r="AM81" s="46"/>
      <c r="AN81" s="39"/>
    </row>
    <row r="82" spans="1:40" ht="15" customHeight="1">
      <c r="A82" s="166"/>
      <c r="U82" s="44">
        <v>6</v>
      </c>
      <c r="V82" s="31">
        <v>16</v>
      </c>
      <c r="W82" s="32" t="s">
        <v>37</v>
      </c>
      <c r="X82" s="32" t="s">
        <v>665</v>
      </c>
      <c r="Y82" s="33">
        <v>1250</v>
      </c>
      <c r="Z82" s="33" t="s">
        <v>56</v>
      </c>
      <c r="AA82" s="33" t="s">
        <v>593</v>
      </c>
      <c r="AB82" s="33" t="s">
        <v>59</v>
      </c>
      <c r="AC82" s="236">
        <v>28</v>
      </c>
      <c r="AD82" s="44"/>
      <c r="AF82" s="37"/>
      <c r="AG82" s="44"/>
      <c r="AH82" s="37"/>
      <c r="AI82" s="46"/>
      <c r="AJ82" s="46"/>
      <c r="AK82" s="46"/>
      <c r="AL82" s="46"/>
      <c r="AM82" s="46"/>
      <c r="AN82" s="39"/>
    </row>
    <row r="83" spans="21:40" ht="15" customHeight="1">
      <c r="U83" s="44">
        <v>7</v>
      </c>
      <c r="V83" s="31">
        <v>17</v>
      </c>
      <c r="W83" s="32" t="s">
        <v>414</v>
      </c>
      <c r="X83" s="32" t="s">
        <v>665</v>
      </c>
      <c r="Y83" s="33">
        <v>1000</v>
      </c>
      <c r="Z83" s="33" t="s">
        <v>56</v>
      </c>
      <c r="AA83" s="33" t="s">
        <v>593</v>
      </c>
      <c r="AB83" s="33" t="s">
        <v>59</v>
      </c>
      <c r="AC83" s="236">
        <v>27</v>
      </c>
      <c r="AD83" s="44"/>
      <c r="AF83" s="37"/>
      <c r="AG83" s="44"/>
      <c r="AH83" s="37"/>
      <c r="AI83" s="46"/>
      <c r="AJ83" s="46"/>
      <c r="AK83" s="46"/>
      <c r="AL83" s="46"/>
      <c r="AM83" s="46"/>
      <c r="AN83" s="39"/>
    </row>
    <row r="84" spans="21:40" ht="15" customHeight="1">
      <c r="U84" s="44">
        <v>8</v>
      </c>
      <c r="V84" s="31">
        <v>19</v>
      </c>
      <c r="W84" s="32" t="s">
        <v>92</v>
      </c>
      <c r="X84" s="32" t="s">
        <v>172</v>
      </c>
      <c r="Y84" s="33">
        <v>1250</v>
      </c>
      <c r="Z84" s="33" t="s">
        <v>56</v>
      </c>
      <c r="AA84" s="33" t="s">
        <v>593</v>
      </c>
      <c r="AB84" s="33" t="s">
        <v>59</v>
      </c>
      <c r="AC84" s="236">
        <v>26</v>
      </c>
      <c r="AD84" s="44"/>
      <c r="AF84" s="37"/>
      <c r="AG84" s="44"/>
      <c r="AH84" s="37"/>
      <c r="AI84" s="46"/>
      <c r="AJ84" s="46"/>
      <c r="AK84" s="46"/>
      <c r="AL84" s="46"/>
      <c r="AM84" s="46"/>
      <c r="AN84" s="39"/>
    </row>
    <row r="85" spans="21:40" ht="15" customHeight="1">
      <c r="U85" s="44">
        <v>9</v>
      </c>
      <c r="V85" s="31">
        <v>21</v>
      </c>
      <c r="W85" s="32" t="s">
        <v>761</v>
      </c>
      <c r="X85" s="32" t="s">
        <v>762</v>
      </c>
      <c r="Y85" s="33">
        <v>0</v>
      </c>
      <c r="Z85" s="33" t="s">
        <v>56</v>
      </c>
      <c r="AA85" s="33" t="s">
        <v>593</v>
      </c>
      <c r="AB85" s="33" t="s">
        <v>59</v>
      </c>
      <c r="AC85" s="236">
        <v>25</v>
      </c>
      <c r="AD85" s="44"/>
      <c r="AF85" s="37"/>
      <c r="AG85" s="44"/>
      <c r="AH85" s="37"/>
      <c r="AI85" s="46"/>
      <c r="AJ85" s="46"/>
      <c r="AK85" s="46"/>
      <c r="AL85" s="46"/>
      <c r="AM85" s="46"/>
      <c r="AN85" s="39"/>
    </row>
    <row r="86" spans="21:40" ht="15" customHeight="1">
      <c r="U86" s="44">
        <v>10</v>
      </c>
      <c r="V86" s="31">
        <v>25</v>
      </c>
      <c r="W86" s="32" t="s">
        <v>768</v>
      </c>
      <c r="X86" s="32" t="s">
        <v>769</v>
      </c>
      <c r="Y86" s="33">
        <v>0</v>
      </c>
      <c r="Z86" s="33" t="s">
        <v>56</v>
      </c>
      <c r="AA86" s="33" t="s">
        <v>582</v>
      </c>
      <c r="AB86" s="33" t="s">
        <v>59</v>
      </c>
      <c r="AC86" s="236">
        <v>24</v>
      </c>
      <c r="AD86" s="44"/>
      <c r="AF86" s="37"/>
      <c r="AG86" s="44"/>
      <c r="AH86" s="37"/>
      <c r="AI86" s="46"/>
      <c r="AJ86" s="46"/>
      <c r="AK86" s="46"/>
      <c r="AL86" s="46"/>
      <c r="AM86" s="46"/>
      <c r="AN86" s="39"/>
    </row>
    <row r="87" spans="21:40" ht="15" customHeight="1">
      <c r="U87" s="44">
        <v>11</v>
      </c>
      <c r="V87" s="31">
        <v>32</v>
      </c>
      <c r="W87" s="32" t="s">
        <v>778</v>
      </c>
      <c r="X87" s="32" t="s">
        <v>35</v>
      </c>
      <c r="Y87" s="33">
        <v>0</v>
      </c>
      <c r="Z87" s="33" t="s">
        <v>56</v>
      </c>
      <c r="AA87" s="33" t="s">
        <v>582</v>
      </c>
      <c r="AB87" s="33" t="s">
        <v>59</v>
      </c>
      <c r="AC87" s="236">
        <v>23</v>
      </c>
      <c r="AD87" s="44"/>
      <c r="AF87" s="37"/>
      <c r="AG87" s="44"/>
      <c r="AH87" s="37"/>
      <c r="AI87" s="46"/>
      <c r="AJ87" s="46"/>
      <c r="AK87" s="46"/>
      <c r="AL87" s="46"/>
      <c r="AM87" s="46"/>
      <c r="AN87" s="39"/>
    </row>
    <row r="88" spans="21:40" ht="15" customHeight="1">
      <c r="U88" s="44">
        <v>12</v>
      </c>
      <c r="V88" s="31">
        <v>37</v>
      </c>
      <c r="W88" s="32" t="s">
        <v>236</v>
      </c>
      <c r="X88" s="32" t="s">
        <v>121</v>
      </c>
      <c r="Y88" s="33">
        <v>0</v>
      </c>
      <c r="Z88" s="33" t="s">
        <v>56</v>
      </c>
      <c r="AA88" s="33" t="s">
        <v>577</v>
      </c>
      <c r="AB88" s="33" t="s">
        <v>60</v>
      </c>
      <c r="AC88" s="236">
        <v>22</v>
      </c>
      <c r="AD88" s="44"/>
      <c r="AF88" s="37"/>
      <c r="AG88" s="44"/>
      <c r="AH88" s="37"/>
      <c r="AI88" s="46"/>
      <c r="AJ88" s="46"/>
      <c r="AK88" s="46"/>
      <c r="AL88" s="46"/>
      <c r="AM88" s="46"/>
      <c r="AN88" s="39"/>
    </row>
    <row r="89" spans="21:40" ht="15" customHeight="1">
      <c r="U89" s="44">
        <v>13</v>
      </c>
      <c r="V89" s="31">
        <v>40</v>
      </c>
      <c r="W89" s="32" t="s">
        <v>794</v>
      </c>
      <c r="X89" s="32" t="s">
        <v>118</v>
      </c>
      <c r="Y89" s="33">
        <v>1000</v>
      </c>
      <c r="Z89" s="33" t="s">
        <v>56</v>
      </c>
      <c r="AA89" s="33" t="s">
        <v>573</v>
      </c>
      <c r="AB89" s="33" t="s">
        <v>60</v>
      </c>
      <c r="AC89" s="236">
        <v>21</v>
      </c>
      <c r="AD89" s="44"/>
      <c r="AF89" s="37"/>
      <c r="AG89" s="44"/>
      <c r="AH89" s="37"/>
      <c r="AI89" s="46"/>
      <c r="AJ89" s="46"/>
      <c r="AK89" s="46"/>
      <c r="AL89" s="46"/>
      <c r="AM89" s="46"/>
      <c r="AN89" s="39"/>
    </row>
    <row r="90" spans="21:40" ht="15" customHeight="1">
      <c r="U90" s="44">
        <v>14</v>
      </c>
      <c r="V90" s="31">
        <v>55</v>
      </c>
      <c r="W90" s="32" t="s">
        <v>235</v>
      </c>
      <c r="X90" s="32" t="s">
        <v>121</v>
      </c>
      <c r="Y90" s="33">
        <v>0</v>
      </c>
      <c r="Z90" s="33" t="s">
        <v>56</v>
      </c>
      <c r="AA90" s="33" t="s">
        <v>578</v>
      </c>
      <c r="AB90" s="33" t="s">
        <v>61</v>
      </c>
      <c r="AC90" s="236">
        <v>20</v>
      </c>
      <c r="AD90" s="44"/>
      <c r="AF90" s="37"/>
      <c r="AG90" s="44"/>
      <c r="AH90" s="37"/>
      <c r="AI90" s="46"/>
      <c r="AJ90" s="46"/>
      <c r="AK90" s="46"/>
      <c r="AL90" s="46"/>
      <c r="AM90" s="46"/>
      <c r="AN90" s="39"/>
    </row>
    <row r="91" spans="21:40" ht="15" customHeight="1">
      <c r="U91" s="44">
        <v>15</v>
      </c>
      <c r="V91" s="31">
        <v>58</v>
      </c>
      <c r="W91" s="32" t="s">
        <v>416</v>
      </c>
      <c r="X91" s="32" t="s">
        <v>121</v>
      </c>
      <c r="Y91" s="33">
        <v>0</v>
      </c>
      <c r="Z91" s="33" t="s">
        <v>56</v>
      </c>
      <c r="AA91" s="33" t="s">
        <v>579</v>
      </c>
      <c r="AB91" s="33" t="s">
        <v>61</v>
      </c>
      <c r="AC91" s="236">
        <v>19</v>
      </c>
      <c r="AD91" s="44"/>
      <c r="AF91" s="37"/>
      <c r="AG91" s="44"/>
      <c r="AH91" s="37"/>
      <c r="AI91" s="46"/>
      <c r="AJ91" s="46"/>
      <c r="AK91" s="46"/>
      <c r="AL91" s="46"/>
      <c r="AM91" s="46"/>
      <c r="AN91" s="39"/>
    </row>
    <row r="92" spans="21:40" ht="15" customHeight="1">
      <c r="U92" s="272">
        <v>16</v>
      </c>
      <c r="V92" s="31">
        <v>63</v>
      </c>
      <c r="W92" s="32" t="s">
        <v>418</v>
      </c>
      <c r="X92" s="32" t="s">
        <v>700</v>
      </c>
      <c r="Y92" s="33">
        <v>1000</v>
      </c>
      <c r="Z92" s="33" t="s">
        <v>56</v>
      </c>
      <c r="AA92" s="33" t="s">
        <v>579</v>
      </c>
      <c r="AB92" s="33" t="s">
        <v>61</v>
      </c>
      <c r="AC92" s="236">
        <v>18</v>
      </c>
      <c r="AD92" s="44"/>
      <c r="AF92" s="37"/>
      <c r="AG92" s="44"/>
      <c r="AH92" s="37"/>
      <c r="AI92" s="46"/>
      <c r="AJ92" s="46"/>
      <c r="AK92" s="46"/>
      <c r="AL92" s="46"/>
      <c r="AM92" s="46"/>
      <c r="AN92" s="39"/>
    </row>
    <row r="93" spans="30:40" ht="15" customHeight="1">
      <c r="AD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22:40" ht="15" customHeight="1">
      <c r="V94" s="47" t="s">
        <v>150</v>
      </c>
      <c r="AC94" s="147"/>
      <c r="AF94" s="39"/>
      <c r="AG94" s="39"/>
      <c r="AH94" s="39"/>
      <c r="AI94" s="39"/>
      <c r="AJ94" s="39"/>
      <c r="AK94" s="39"/>
      <c r="AL94" s="39"/>
      <c r="AM94" s="39"/>
      <c r="AN94" s="39"/>
    </row>
    <row r="95" spans="22:40" ht="15" customHeight="1">
      <c r="V95" s="48" t="s">
        <v>138</v>
      </c>
      <c r="W95" s="49" t="s">
        <v>51</v>
      </c>
      <c r="X95" s="49" t="s">
        <v>93</v>
      </c>
      <c r="Y95" s="50" t="s">
        <v>68</v>
      </c>
      <c r="Z95" s="50" t="s">
        <v>133</v>
      </c>
      <c r="AA95" s="50" t="s">
        <v>52</v>
      </c>
      <c r="AB95" s="50" t="s">
        <v>848</v>
      </c>
      <c r="AC95" s="147"/>
      <c r="AF95" s="39"/>
      <c r="AG95" s="39"/>
      <c r="AH95" s="39"/>
      <c r="AI95" s="39"/>
      <c r="AJ95" s="39"/>
      <c r="AK95" s="39"/>
      <c r="AL95" s="39"/>
      <c r="AM95" s="39"/>
      <c r="AN95" s="39"/>
    </row>
    <row r="96" spans="21:40" ht="15" customHeight="1">
      <c r="U96" s="272">
        <v>1</v>
      </c>
      <c r="V96" s="31">
        <v>1</v>
      </c>
      <c r="W96" s="32" t="s">
        <v>33</v>
      </c>
      <c r="X96" s="32" t="s">
        <v>172</v>
      </c>
      <c r="Y96" s="33">
        <v>1815</v>
      </c>
      <c r="Z96" s="33" t="s">
        <v>54</v>
      </c>
      <c r="AA96" s="33" t="s">
        <v>846</v>
      </c>
      <c r="AB96" s="33" t="s">
        <v>55</v>
      </c>
      <c r="AC96" s="378">
        <v>40</v>
      </c>
      <c r="AF96" s="37"/>
      <c r="AG96" s="44"/>
      <c r="AH96" s="37"/>
      <c r="AI96" s="46"/>
      <c r="AJ96" s="46"/>
      <c r="AK96" s="46"/>
      <c r="AL96" s="46"/>
      <c r="AM96" s="46"/>
      <c r="AN96" s="39"/>
    </row>
    <row r="97" spans="21:40" ht="15" customHeight="1">
      <c r="U97" s="272">
        <v>2</v>
      </c>
      <c r="V97" s="31">
        <v>3</v>
      </c>
      <c r="W97" s="32" t="s">
        <v>32</v>
      </c>
      <c r="X97" s="32" t="s">
        <v>172</v>
      </c>
      <c r="Y97" s="33">
        <v>1679</v>
      </c>
      <c r="Z97" s="33" t="s">
        <v>54</v>
      </c>
      <c r="AA97" s="33" t="s">
        <v>847</v>
      </c>
      <c r="AB97" s="33" t="s">
        <v>70</v>
      </c>
      <c r="AC97" s="109">
        <v>35</v>
      </c>
      <c r="AF97" s="37"/>
      <c r="AG97" s="44"/>
      <c r="AH97" s="37"/>
      <c r="AI97" s="46"/>
      <c r="AJ97" s="46"/>
      <c r="AK97" s="46"/>
      <c r="AL97" s="46"/>
      <c r="AM97" s="46"/>
      <c r="AN97" s="39"/>
    </row>
    <row r="98" spans="21:40" ht="15" customHeight="1">
      <c r="U98" s="272">
        <v>3</v>
      </c>
      <c r="V98" s="31">
        <v>6</v>
      </c>
      <c r="W98" s="32" t="s">
        <v>31</v>
      </c>
      <c r="X98" s="32" t="s">
        <v>118</v>
      </c>
      <c r="Y98" s="33">
        <v>1342</v>
      </c>
      <c r="Z98" s="33" t="s">
        <v>54</v>
      </c>
      <c r="AA98" s="33" t="s">
        <v>588</v>
      </c>
      <c r="AB98" s="33" t="s">
        <v>70</v>
      </c>
      <c r="AC98" s="109">
        <v>32</v>
      </c>
      <c r="AF98" s="37"/>
      <c r="AG98" s="44"/>
      <c r="AH98" s="37"/>
      <c r="AI98" s="46"/>
      <c r="AJ98" s="46"/>
      <c r="AK98" s="46"/>
      <c r="AL98" s="46"/>
      <c r="AM98" s="46"/>
      <c r="AN98" s="39"/>
    </row>
    <row r="99" spans="21:40" ht="15" customHeight="1">
      <c r="U99" s="272">
        <v>4</v>
      </c>
      <c r="V99" s="31">
        <v>9</v>
      </c>
      <c r="W99" s="32" t="s">
        <v>423</v>
      </c>
      <c r="X99" s="32" t="s">
        <v>665</v>
      </c>
      <c r="Y99" s="33">
        <v>1430</v>
      </c>
      <c r="Z99" s="33" t="s">
        <v>54</v>
      </c>
      <c r="AA99" s="33" t="s">
        <v>590</v>
      </c>
      <c r="AB99" s="33" t="s">
        <v>70</v>
      </c>
      <c r="AC99" s="109">
        <v>30</v>
      </c>
      <c r="AF99" s="37"/>
      <c r="AG99" s="44"/>
      <c r="AH99" s="37"/>
      <c r="AI99" s="46"/>
      <c r="AJ99" s="46"/>
      <c r="AK99" s="46"/>
      <c r="AL99" s="46"/>
      <c r="AM99" s="46"/>
      <c r="AN99" s="39"/>
    </row>
    <row r="100" spans="29:40" ht="15" customHeight="1">
      <c r="AC100" s="109"/>
      <c r="AF100" s="37"/>
      <c r="AG100" s="44"/>
      <c r="AH100" s="37"/>
      <c r="AI100" s="46"/>
      <c r="AJ100" s="46"/>
      <c r="AK100" s="46"/>
      <c r="AL100" s="46"/>
      <c r="AM100" s="46"/>
      <c r="AN100" s="39"/>
    </row>
    <row r="101" spans="27:40" ht="15" customHeight="1">
      <c r="AA101"/>
      <c r="AB101"/>
      <c r="AC101" s="109"/>
      <c r="AD101" s="46"/>
      <c r="AF101" s="354"/>
      <c r="AG101" s="39"/>
      <c r="AH101" s="39"/>
      <c r="AI101" s="39"/>
      <c r="AJ101" s="39"/>
      <c r="AK101" s="39"/>
      <c r="AL101" s="39"/>
      <c r="AM101" s="39"/>
      <c r="AN101" s="39"/>
    </row>
    <row r="102" spans="27:32" ht="15" customHeight="1">
      <c r="AA102"/>
      <c r="AB102"/>
      <c r="AC102" s="109"/>
      <c r="AD102" s="46"/>
      <c r="AF102" s="354"/>
    </row>
    <row r="103" spans="27:32" ht="15" customHeight="1">
      <c r="AA103"/>
      <c r="AB103"/>
      <c r="AC103" s="109"/>
      <c r="AD103" s="46"/>
      <c r="AF103" s="354"/>
    </row>
    <row r="104" spans="29:32" ht="15" customHeight="1">
      <c r="AC104" s="109"/>
      <c r="AD104" s="46"/>
      <c r="AF104" s="354"/>
    </row>
    <row r="105" spans="29:32" ht="15" customHeight="1">
      <c r="AC105" s="109"/>
      <c r="AD105" s="46"/>
      <c r="AF105" s="354"/>
    </row>
    <row r="106" spans="29:32" ht="15" customHeight="1">
      <c r="AC106" s="37"/>
      <c r="AD106" s="46"/>
      <c r="AF106" s="354"/>
    </row>
    <row r="107" ht="15" customHeight="1">
      <c r="AC107" s="354"/>
    </row>
    <row r="108" ht="15" customHeight="1">
      <c r="AC108" s="35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25">
      <selection activeCell="J45" sqref="J45:K45"/>
    </sheetView>
  </sheetViews>
  <sheetFormatPr defaultColWidth="9.140625" defaultRowHeight="15" customHeight="1"/>
  <cols>
    <col min="1" max="1" width="5.421875" style="0" customWidth="1"/>
    <col min="2" max="2" width="21.140625" style="0" customWidth="1"/>
    <col min="3" max="3" width="20.8515625" style="0" customWidth="1"/>
    <col min="4" max="4" width="6.140625" style="0" customWidth="1"/>
    <col min="5" max="5" width="6.8515625" style="0" customWidth="1"/>
    <col min="6" max="6" width="6.7109375" style="0" customWidth="1"/>
    <col min="7" max="7" width="4.8515625" style="0" customWidth="1"/>
    <col min="8" max="8" width="3.00390625" style="188" customWidth="1"/>
    <col min="9" max="9" width="4.7109375" style="38" customWidth="1"/>
    <col min="10" max="11" width="20.57421875" style="0" customWidth="1"/>
    <col min="12" max="12" width="5.28125" style="38" customWidth="1"/>
    <col min="13" max="13" width="5.7109375" style="38" customWidth="1"/>
    <col min="14" max="14" width="8.28125" style="38" customWidth="1"/>
    <col min="15" max="15" width="4.8515625" style="38" customWidth="1"/>
    <col min="16" max="16" width="5.28125" style="38" customWidth="1"/>
  </cols>
  <sheetData>
    <row r="1" spans="1:11" ht="20.25" customHeight="1">
      <c r="A1" s="337" t="s">
        <v>919</v>
      </c>
      <c r="I1"/>
      <c r="K1" s="195"/>
    </row>
    <row r="2" spans="1:10" ht="15" customHeight="1">
      <c r="A2" t="s">
        <v>920</v>
      </c>
      <c r="F2" s="377"/>
      <c r="J2" s="195" t="s">
        <v>143</v>
      </c>
    </row>
    <row r="3" spans="1:15" ht="15" customHeight="1">
      <c r="A3" t="s">
        <v>187</v>
      </c>
      <c r="B3" t="s">
        <v>51</v>
      </c>
      <c r="C3" t="s">
        <v>93</v>
      </c>
      <c r="D3" t="s">
        <v>609</v>
      </c>
      <c r="E3" t="s">
        <v>52</v>
      </c>
      <c r="F3" t="s">
        <v>921</v>
      </c>
      <c r="G3" t="s">
        <v>611</v>
      </c>
      <c r="I3" s="167" t="s">
        <v>138</v>
      </c>
      <c r="J3" s="200" t="s">
        <v>51</v>
      </c>
      <c r="K3" s="200"/>
      <c r="L3" s="167" t="s">
        <v>133</v>
      </c>
      <c r="M3" s="167" t="s">
        <v>52</v>
      </c>
      <c r="N3" s="167" t="s">
        <v>53</v>
      </c>
      <c r="O3" s="167" t="s">
        <v>239</v>
      </c>
    </row>
    <row r="4" spans="1:16" ht="15" customHeight="1">
      <c r="A4">
        <v>1</v>
      </c>
      <c r="B4" s="413" t="s">
        <v>922</v>
      </c>
      <c r="C4" s="413" t="s">
        <v>923</v>
      </c>
      <c r="D4" s="413" t="s">
        <v>924</v>
      </c>
      <c r="E4">
        <v>6.5</v>
      </c>
      <c r="F4">
        <v>21.5</v>
      </c>
      <c r="G4">
        <v>6</v>
      </c>
      <c r="I4" s="99">
        <v>1</v>
      </c>
      <c r="J4" s="65" t="s">
        <v>171</v>
      </c>
      <c r="K4" s="65" t="s">
        <v>115</v>
      </c>
      <c r="L4" s="99" t="s">
        <v>362</v>
      </c>
      <c r="M4" s="99">
        <v>4</v>
      </c>
      <c r="N4" s="99">
        <v>12.5</v>
      </c>
      <c r="O4" s="99">
        <v>4</v>
      </c>
      <c r="P4" s="38">
        <v>40</v>
      </c>
    </row>
    <row r="5" spans="1:16" ht="15" customHeight="1">
      <c r="A5" s="188">
        <v>2</v>
      </c>
      <c r="B5" t="s">
        <v>170</v>
      </c>
      <c r="C5" t="s">
        <v>925</v>
      </c>
      <c r="D5" t="s">
        <v>54</v>
      </c>
      <c r="E5">
        <v>6</v>
      </c>
      <c r="F5">
        <v>23</v>
      </c>
      <c r="G5">
        <v>6</v>
      </c>
      <c r="I5" s="99">
        <v>2</v>
      </c>
      <c r="J5" s="65" t="s">
        <v>244</v>
      </c>
      <c r="K5" s="65" t="s">
        <v>173</v>
      </c>
      <c r="L5" s="99" t="s">
        <v>362</v>
      </c>
      <c r="M5" s="99">
        <v>2</v>
      </c>
      <c r="N5" s="99">
        <v>18.5</v>
      </c>
      <c r="O5" s="99">
        <v>2</v>
      </c>
      <c r="P5" s="38">
        <v>35</v>
      </c>
    </row>
    <row r="6" spans="1:16" ht="15" customHeight="1">
      <c r="A6" s="418">
        <v>3</v>
      </c>
      <c r="B6" t="s">
        <v>175</v>
      </c>
      <c r="C6" t="s">
        <v>115</v>
      </c>
      <c r="D6" t="s">
        <v>58</v>
      </c>
      <c r="E6">
        <v>5.5</v>
      </c>
      <c r="F6">
        <v>25.5</v>
      </c>
      <c r="G6">
        <v>5</v>
      </c>
      <c r="H6" s="415"/>
      <c r="I6" s="99">
        <v>3</v>
      </c>
      <c r="J6" s="65" t="s">
        <v>948</v>
      </c>
      <c r="K6" s="65" t="s">
        <v>926</v>
      </c>
      <c r="L6" s="99" t="s">
        <v>362</v>
      </c>
      <c r="M6" s="99">
        <v>1.5</v>
      </c>
      <c r="N6" s="99">
        <v>13.5</v>
      </c>
      <c r="O6" s="99">
        <v>1</v>
      </c>
      <c r="P6" s="38">
        <v>32</v>
      </c>
    </row>
    <row r="7" spans="1:8" ht="15" customHeight="1">
      <c r="A7" s="188">
        <v>4</v>
      </c>
      <c r="B7" t="s">
        <v>45</v>
      </c>
      <c r="C7" t="s">
        <v>926</v>
      </c>
      <c r="D7" t="s">
        <v>56</v>
      </c>
      <c r="E7">
        <v>5.5</v>
      </c>
      <c r="F7">
        <v>19</v>
      </c>
      <c r="G7">
        <v>5</v>
      </c>
      <c r="H7" s="109"/>
    </row>
    <row r="8" spans="1:11" ht="15" customHeight="1">
      <c r="A8" s="188">
        <v>5</v>
      </c>
      <c r="B8" t="s">
        <v>117</v>
      </c>
      <c r="C8" t="s">
        <v>927</v>
      </c>
      <c r="D8" t="s">
        <v>58</v>
      </c>
      <c r="E8">
        <v>5</v>
      </c>
      <c r="F8">
        <v>21.5</v>
      </c>
      <c r="G8">
        <v>5</v>
      </c>
      <c r="H8" s="146"/>
      <c r="J8" s="195" t="s">
        <v>145</v>
      </c>
      <c r="K8" s="195"/>
    </row>
    <row r="9" spans="1:15" ht="15" customHeight="1">
      <c r="A9" s="188">
        <v>6</v>
      </c>
      <c r="B9" s="413" t="s">
        <v>928</v>
      </c>
      <c r="C9" s="413" t="s">
        <v>929</v>
      </c>
      <c r="D9" s="413" t="s">
        <v>57</v>
      </c>
      <c r="E9">
        <v>5</v>
      </c>
      <c r="F9">
        <v>20</v>
      </c>
      <c r="G9">
        <v>5</v>
      </c>
      <c r="H9" s="109"/>
      <c r="I9" s="247" t="s">
        <v>138</v>
      </c>
      <c r="J9" s="200" t="s">
        <v>51</v>
      </c>
      <c r="K9" s="200"/>
      <c r="L9" s="167" t="s">
        <v>133</v>
      </c>
      <c r="M9" s="167" t="s">
        <v>52</v>
      </c>
      <c r="N9" s="167" t="s">
        <v>53</v>
      </c>
      <c r="O9" s="167" t="s">
        <v>239</v>
      </c>
    </row>
    <row r="10" spans="1:16" ht="15" customHeight="1">
      <c r="A10" s="188">
        <v>7</v>
      </c>
      <c r="B10" t="s">
        <v>111</v>
      </c>
      <c r="C10" t="s">
        <v>172</v>
      </c>
      <c r="D10" t="s">
        <v>58</v>
      </c>
      <c r="E10">
        <v>5</v>
      </c>
      <c r="F10">
        <v>18.5</v>
      </c>
      <c r="G10">
        <v>5</v>
      </c>
      <c r="H10" s="416"/>
      <c r="I10" s="99">
        <v>1</v>
      </c>
      <c r="J10" s="65" t="s">
        <v>99</v>
      </c>
      <c r="K10" s="65" t="s">
        <v>115</v>
      </c>
      <c r="L10" s="99" t="s">
        <v>101</v>
      </c>
      <c r="M10" s="99">
        <v>4</v>
      </c>
      <c r="N10" s="99">
        <v>18.5</v>
      </c>
      <c r="O10" s="99">
        <v>4</v>
      </c>
      <c r="P10" s="38">
        <v>40</v>
      </c>
    </row>
    <row r="11" spans="1:16" ht="15" customHeight="1">
      <c r="A11" s="188">
        <v>8</v>
      </c>
      <c r="B11" t="s">
        <v>518</v>
      </c>
      <c r="C11" t="s">
        <v>172</v>
      </c>
      <c r="D11" t="s">
        <v>57</v>
      </c>
      <c r="E11">
        <v>5</v>
      </c>
      <c r="F11">
        <v>17</v>
      </c>
      <c r="G11">
        <v>5</v>
      </c>
      <c r="H11" s="416"/>
      <c r="I11" s="99">
        <v>2</v>
      </c>
      <c r="J11" s="65" t="s">
        <v>164</v>
      </c>
      <c r="K11" s="65" t="s">
        <v>926</v>
      </c>
      <c r="L11" s="99" t="s">
        <v>101</v>
      </c>
      <c r="M11" s="99">
        <v>3</v>
      </c>
      <c r="N11" s="99" t="s">
        <v>938</v>
      </c>
      <c r="O11" s="99">
        <v>3</v>
      </c>
      <c r="P11" s="38">
        <v>35</v>
      </c>
    </row>
    <row r="12" spans="1:16" ht="15" customHeight="1">
      <c r="A12" s="188">
        <v>9</v>
      </c>
      <c r="B12" s="413" t="s">
        <v>930</v>
      </c>
      <c r="C12" s="413" t="s">
        <v>923</v>
      </c>
      <c r="D12" s="413" t="s">
        <v>56</v>
      </c>
      <c r="E12">
        <v>4.5</v>
      </c>
      <c r="F12">
        <v>21.5</v>
      </c>
      <c r="G12">
        <v>4</v>
      </c>
      <c r="H12" s="416"/>
      <c r="I12" s="99">
        <v>3</v>
      </c>
      <c r="J12" s="65" t="s">
        <v>229</v>
      </c>
      <c r="K12" s="65" t="s">
        <v>927</v>
      </c>
      <c r="L12" s="99" t="s">
        <v>101</v>
      </c>
      <c r="M12" s="99">
        <v>2.5</v>
      </c>
      <c r="N12" s="99">
        <v>19.5</v>
      </c>
      <c r="O12" s="99">
        <v>2</v>
      </c>
      <c r="P12" s="38">
        <v>32</v>
      </c>
    </row>
    <row r="13" spans="1:8" ht="15" customHeight="1">
      <c r="A13" s="188">
        <v>10</v>
      </c>
      <c r="B13" t="s">
        <v>48</v>
      </c>
      <c r="C13" t="s">
        <v>926</v>
      </c>
      <c r="D13" t="s">
        <v>54</v>
      </c>
      <c r="E13">
        <v>4.5</v>
      </c>
      <c r="F13">
        <v>21</v>
      </c>
      <c r="G13">
        <v>4</v>
      </c>
      <c r="H13" s="153"/>
    </row>
    <row r="14" spans="1:11" ht="15" customHeight="1">
      <c r="A14" s="188">
        <v>11</v>
      </c>
      <c r="B14" t="s">
        <v>134</v>
      </c>
      <c r="C14" t="s">
        <v>926</v>
      </c>
      <c r="D14" t="s">
        <v>56</v>
      </c>
      <c r="E14">
        <v>4.5</v>
      </c>
      <c r="F14">
        <v>20</v>
      </c>
      <c r="G14">
        <v>3</v>
      </c>
      <c r="H14" s="109"/>
      <c r="J14" s="195" t="s">
        <v>146</v>
      </c>
      <c r="K14" s="195"/>
    </row>
    <row r="15" spans="1:15" ht="15" customHeight="1">
      <c r="A15" s="188">
        <v>12</v>
      </c>
      <c r="B15" t="s">
        <v>140</v>
      </c>
      <c r="C15" t="s">
        <v>115</v>
      </c>
      <c r="D15" t="s">
        <v>58</v>
      </c>
      <c r="E15">
        <v>4.5</v>
      </c>
      <c r="F15">
        <v>19.5</v>
      </c>
      <c r="G15">
        <v>4</v>
      </c>
      <c r="H15" s="146"/>
      <c r="I15" s="247" t="s">
        <v>138</v>
      </c>
      <c r="J15" s="200" t="s">
        <v>51</v>
      </c>
      <c r="K15" s="200"/>
      <c r="L15" s="167" t="s">
        <v>133</v>
      </c>
      <c r="M15" s="167" t="s">
        <v>52</v>
      </c>
      <c r="N15" s="167" t="s">
        <v>53</v>
      </c>
      <c r="O15" s="167" t="s">
        <v>239</v>
      </c>
    </row>
    <row r="16" spans="1:16" ht="15" customHeight="1">
      <c r="A16" s="188">
        <v>13</v>
      </c>
      <c r="B16" t="s">
        <v>34</v>
      </c>
      <c r="C16" t="s">
        <v>931</v>
      </c>
      <c r="D16" t="s">
        <v>180</v>
      </c>
      <c r="E16">
        <v>4.5</v>
      </c>
      <c r="F16">
        <v>19</v>
      </c>
      <c r="G16">
        <v>4</v>
      </c>
      <c r="H16" s="109"/>
      <c r="I16" s="99">
        <v>1</v>
      </c>
      <c r="J16" s="65" t="s">
        <v>34</v>
      </c>
      <c r="K16" s="65" t="s">
        <v>931</v>
      </c>
      <c r="L16" s="99" t="s">
        <v>180</v>
      </c>
      <c r="M16" s="99">
        <v>4.5</v>
      </c>
      <c r="N16" s="99">
        <v>19</v>
      </c>
      <c r="O16" s="99">
        <v>4</v>
      </c>
      <c r="P16" s="38">
        <v>40</v>
      </c>
    </row>
    <row r="17" spans="1:16" ht="15" customHeight="1">
      <c r="A17" s="188">
        <v>14</v>
      </c>
      <c r="B17" t="s">
        <v>110</v>
      </c>
      <c r="C17" t="s">
        <v>172</v>
      </c>
      <c r="D17" t="s">
        <v>56</v>
      </c>
      <c r="E17">
        <v>4</v>
      </c>
      <c r="F17">
        <v>20</v>
      </c>
      <c r="G17">
        <v>4</v>
      </c>
      <c r="H17" s="417"/>
      <c r="I17" s="99">
        <v>2</v>
      </c>
      <c r="J17" s="65" t="s">
        <v>376</v>
      </c>
      <c r="K17" s="65" t="s">
        <v>927</v>
      </c>
      <c r="L17" s="99" t="s">
        <v>180</v>
      </c>
      <c r="M17" s="99">
        <v>3</v>
      </c>
      <c r="N17" s="99" t="s">
        <v>936</v>
      </c>
      <c r="O17" s="99">
        <v>3</v>
      </c>
      <c r="P17" s="38">
        <v>35</v>
      </c>
    </row>
    <row r="18" spans="1:8" ht="15" customHeight="1">
      <c r="A18" s="188">
        <v>15</v>
      </c>
      <c r="B18" t="s">
        <v>237</v>
      </c>
      <c r="C18" t="s">
        <v>932</v>
      </c>
      <c r="D18" t="s">
        <v>58</v>
      </c>
      <c r="E18">
        <v>4</v>
      </c>
      <c r="F18" t="s">
        <v>619</v>
      </c>
      <c r="G18">
        <v>4</v>
      </c>
      <c r="H18" s="146"/>
    </row>
    <row r="19" spans="1:11" ht="15" customHeight="1">
      <c r="A19" s="188">
        <v>16</v>
      </c>
      <c r="B19" t="s">
        <v>168</v>
      </c>
      <c r="C19" t="s">
        <v>606</v>
      </c>
      <c r="D19" t="s">
        <v>57</v>
      </c>
      <c r="E19">
        <v>4</v>
      </c>
      <c r="F19" t="s">
        <v>621</v>
      </c>
      <c r="G19">
        <v>4</v>
      </c>
      <c r="H19" s="146"/>
      <c r="J19" s="195" t="s">
        <v>147</v>
      </c>
      <c r="K19" s="195"/>
    </row>
    <row r="20" spans="1:15" ht="15" customHeight="1">
      <c r="A20" s="188">
        <v>17</v>
      </c>
      <c r="B20" t="s">
        <v>99</v>
      </c>
      <c r="C20" t="s">
        <v>115</v>
      </c>
      <c r="D20" t="s">
        <v>101</v>
      </c>
      <c r="E20">
        <v>4</v>
      </c>
      <c r="F20">
        <v>18.5</v>
      </c>
      <c r="G20">
        <v>4</v>
      </c>
      <c r="H20" s="146"/>
      <c r="I20" s="247" t="s">
        <v>138</v>
      </c>
      <c r="J20" s="200" t="s">
        <v>51</v>
      </c>
      <c r="K20" s="200"/>
      <c r="L20" s="167" t="s">
        <v>133</v>
      </c>
      <c r="M20" s="167" t="s">
        <v>52</v>
      </c>
      <c r="N20" s="167" t="s">
        <v>53</v>
      </c>
      <c r="O20" s="167" t="s">
        <v>239</v>
      </c>
    </row>
    <row r="21" spans="1:16" ht="15" customHeight="1">
      <c r="A21" s="188">
        <v>18</v>
      </c>
      <c r="B21" t="s">
        <v>184</v>
      </c>
      <c r="C21" t="s">
        <v>926</v>
      </c>
      <c r="D21" t="s">
        <v>57</v>
      </c>
      <c r="E21">
        <v>4</v>
      </c>
      <c r="F21">
        <v>17</v>
      </c>
      <c r="G21">
        <v>4</v>
      </c>
      <c r="H21" s="146"/>
      <c r="I21" s="99">
        <v>1</v>
      </c>
      <c r="J21" s="65" t="s">
        <v>518</v>
      </c>
      <c r="K21" s="65" t="s">
        <v>172</v>
      </c>
      <c r="L21" s="99" t="s">
        <v>57</v>
      </c>
      <c r="M21" s="99">
        <v>5</v>
      </c>
      <c r="N21" s="99">
        <v>17</v>
      </c>
      <c r="O21" s="99">
        <v>5</v>
      </c>
      <c r="P21" s="38">
        <v>40</v>
      </c>
    </row>
    <row r="22" spans="1:16" ht="15" customHeight="1">
      <c r="A22" s="188">
        <v>19</v>
      </c>
      <c r="B22" s="413" t="s">
        <v>628</v>
      </c>
      <c r="C22" s="413" t="s">
        <v>933</v>
      </c>
      <c r="D22" s="413" t="s">
        <v>57</v>
      </c>
      <c r="E22">
        <v>4</v>
      </c>
      <c r="F22">
        <v>15.5</v>
      </c>
      <c r="G22">
        <v>4</v>
      </c>
      <c r="H22" s="109"/>
      <c r="I22" s="99">
        <v>2</v>
      </c>
      <c r="J22" s="65" t="s">
        <v>168</v>
      </c>
      <c r="K22" s="65" t="s">
        <v>606</v>
      </c>
      <c r="L22" s="99" t="s">
        <v>57</v>
      </c>
      <c r="M22" s="99">
        <v>4</v>
      </c>
      <c r="N22" s="99" t="s">
        <v>621</v>
      </c>
      <c r="O22" s="99">
        <v>4</v>
      </c>
      <c r="P22" s="38">
        <v>35</v>
      </c>
    </row>
    <row r="23" spans="1:16" ht="15" customHeight="1">
      <c r="A23" s="188">
        <v>20</v>
      </c>
      <c r="B23" t="s">
        <v>387</v>
      </c>
      <c r="C23" t="s">
        <v>173</v>
      </c>
      <c r="D23" t="s">
        <v>57</v>
      </c>
      <c r="E23">
        <v>4</v>
      </c>
      <c r="F23">
        <v>15</v>
      </c>
      <c r="G23">
        <v>4</v>
      </c>
      <c r="H23" s="109"/>
      <c r="I23" s="99">
        <v>3</v>
      </c>
      <c r="J23" s="65" t="s">
        <v>184</v>
      </c>
      <c r="K23" s="65" t="s">
        <v>926</v>
      </c>
      <c r="L23" s="99" t="s">
        <v>57</v>
      </c>
      <c r="M23" s="99">
        <v>4</v>
      </c>
      <c r="N23" s="99">
        <v>17</v>
      </c>
      <c r="O23" s="99">
        <v>4</v>
      </c>
      <c r="P23" s="38">
        <v>32</v>
      </c>
    </row>
    <row r="24" spans="1:16" ht="15" customHeight="1">
      <c r="A24" s="188">
        <v>21</v>
      </c>
      <c r="B24" t="s">
        <v>171</v>
      </c>
      <c r="C24" t="s">
        <v>115</v>
      </c>
      <c r="D24" t="s">
        <v>362</v>
      </c>
      <c r="E24">
        <v>4</v>
      </c>
      <c r="F24">
        <v>12.5</v>
      </c>
      <c r="G24">
        <v>4</v>
      </c>
      <c r="H24" s="417"/>
      <c r="I24" s="99">
        <v>4</v>
      </c>
      <c r="J24" s="65" t="s">
        <v>387</v>
      </c>
      <c r="K24" s="65" t="s">
        <v>173</v>
      </c>
      <c r="L24" s="99" t="s">
        <v>57</v>
      </c>
      <c r="M24" s="99">
        <v>4</v>
      </c>
      <c r="N24" s="99">
        <v>15</v>
      </c>
      <c r="O24" s="99">
        <v>4</v>
      </c>
      <c r="P24" s="38">
        <v>30</v>
      </c>
    </row>
    <row r="25" spans="1:16" ht="15" customHeight="1">
      <c r="A25" s="188">
        <v>22</v>
      </c>
      <c r="B25" t="s">
        <v>92</v>
      </c>
      <c r="C25" t="s">
        <v>172</v>
      </c>
      <c r="D25" t="s">
        <v>56</v>
      </c>
      <c r="E25">
        <v>3.5</v>
      </c>
      <c r="F25">
        <v>22.5</v>
      </c>
      <c r="G25">
        <v>3</v>
      </c>
      <c r="H25" s="417"/>
      <c r="I25" s="99">
        <v>5</v>
      </c>
      <c r="J25" s="65" t="s">
        <v>139</v>
      </c>
      <c r="K25" s="65" t="s">
        <v>927</v>
      </c>
      <c r="L25" s="99" t="s">
        <v>57</v>
      </c>
      <c r="M25" s="99">
        <v>3.5</v>
      </c>
      <c r="N25" s="99">
        <v>22</v>
      </c>
      <c r="O25" s="99">
        <v>3</v>
      </c>
      <c r="P25" s="38">
        <v>29</v>
      </c>
    </row>
    <row r="26" spans="1:16" ht="15" customHeight="1">
      <c r="A26" s="188">
        <v>23</v>
      </c>
      <c r="B26" t="s">
        <v>139</v>
      </c>
      <c r="C26" t="s">
        <v>927</v>
      </c>
      <c r="D26" t="s">
        <v>57</v>
      </c>
      <c r="E26">
        <v>3.5</v>
      </c>
      <c r="F26">
        <v>22</v>
      </c>
      <c r="G26">
        <v>3</v>
      </c>
      <c r="H26" s="417"/>
      <c r="I26" s="99">
        <v>6</v>
      </c>
      <c r="J26" s="65" t="s">
        <v>942</v>
      </c>
      <c r="K26" s="65" t="s">
        <v>943</v>
      </c>
      <c r="L26" s="99" t="s">
        <v>57</v>
      </c>
      <c r="M26" s="99">
        <v>3</v>
      </c>
      <c r="N26" s="99">
        <v>16.5</v>
      </c>
      <c r="O26" s="99">
        <v>3</v>
      </c>
      <c r="P26" s="38">
        <v>28</v>
      </c>
    </row>
    <row r="27" spans="1:16" ht="15" customHeight="1">
      <c r="A27" s="188">
        <v>24</v>
      </c>
      <c r="B27" t="s">
        <v>157</v>
      </c>
      <c r="C27" t="s">
        <v>926</v>
      </c>
      <c r="D27" t="s">
        <v>58</v>
      </c>
      <c r="E27">
        <v>3.5</v>
      </c>
      <c r="F27">
        <v>16</v>
      </c>
      <c r="G27">
        <v>3</v>
      </c>
      <c r="H27" s="416"/>
      <c r="I27" s="99">
        <v>7</v>
      </c>
      <c r="J27" s="65" t="s">
        <v>391</v>
      </c>
      <c r="K27" s="65" t="s">
        <v>926</v>
      </c>
      <c r="L27" s="99" t="s">
        <v>57</v>
      </c>
      <c r="M27" s="99">
        <v>2</v>
      </c>
      <c r="N27" s="99">
        <v>15.5</v>
      </c>
      <c r="O27" s="99">
        <v>2</v>
      </c>
      <c r="P27" s="38">
        <v>27</v>
      </c>
    </row>
    <row r="28" spans="1:16" ht="15" customHeight="1">
      <c r="A28" s="188">
        <v>25</v>
      </c>
      <c r="B28" t="s">
        <v>142</v>
      </c>
      <c r="C28" t="s">
        <v>172</v>
      </c>
      <c r="D28" t="s">
        <v>58</v>
      </c>
      <c r="E28">
        <v>3.5</v>
      </c>
      <c r="F28">
        <v>15.5</v>
      </c>
      <c r="G28">
        <v>3</v>
      </c>
      <c r="H28" s="416"/>
      <c r="I28" s="99">
        <v>8</v>
      </c>
      <c r="J28" s="65" t="s">
        <v>946</v>
      </c>
      <c r="K28" s="65" t="s">
        <v>931</v>
      </c>
      <c r="L28" s="99" t="s">
        <v>57</v>
      </c>
      <c r="M28" s="99">
        <v>2</v>
      </c>
      <c r="N28" s="99">
        <v>14.5</v>
      </c>
      <c r="O28" s="99">
        <v>1</v>
      </c>
      <c r="P28" s="38">
        <v>26</v>
      </c>
    </row>
    <row r="29" spans="1:16" ht="15" customHeight="1">
      <c r="A29" s="188">
        <v>26</v>
      </c>
      <c r="B29" s="413" t="s">
        <v>934</v>
      </c>
      <c r="C29" s="413" t="s">
        <v>935</v>
      </c>
      <c r="D29" s="413" t="s">
        <v>58</v>
      </c>
      <c r="E29">
        <v>3</v>
      </c>
      <c r="F29">
        <v>19.5</v>
      </c>
      <c r="G29">
        <v>3</v>
      </c>
      <c r="H29" s="416"/>
      <c r="I29" s="99">
        <v>9</v>
      </c>
      <c r="J29" s="65" t="s">
        <v>233</v>
      </c>
      <c r="K29" s="65" t="s">
        <v>38</v>
      </c>
      <c r="L29" s="99" t="s">
        <v>57</v>
      </c>
      <c r="M29" s="99">
        <v>2</v>
      </c>
      <c r="N29" s="99">
        <v>12.5</v>
      </c>
      <c r="O29" s="99">
        <v>2</v>
      </c>
      <c r="P29" s="38">
        <v>25</v>
      </c>
    </row>
    <row r="30" spans="1:16" ht="15" customHeight="1">
      <c r="A30" s="188">
        <v>27</v>
      </c>
      <c r="B30" t="s">
        <v>376</v>
      </c>
      <c r="C30" t="s">
        <v>927</v>
      </c>
      <c r="D30" t="s">
        <v>180</v>
      </c>
      <c r="E30">
        <v>3</v>
      </c>
      <c r="F30" t="s">
        <v>936</v>
      </c>
      <c r="G30">
        <v>3</v>
      </c>
      <c r="H30" s="415"/>
      <c r="I30" s="99">
        <v>10</v>
      </c>
      <c r="J30" s="65" t="s">
        <v>547</v>
      </c>
      <c r="K30" s="65" t="s">
        <v>926</v>
      </c>
      <c r="L30" s="99" t="s">
        <v>57</v>
      </c>
      <c r="M30" s="99">
        <v>1.5</v>
      </c>
      <c r="N30" s="99">
        <v>15.5</v>
      </c>
      <c r="O30" s="99">
        <v>1</v>
      </c>
      <c r="P30" s="38">
        <v>24</v>
      </c>
    </row>
    <row r="31" spans="1:16" ht="15" customHeight="1">
      <c r="A31" s="188">
        <v>28</v>
      </c>
      <c r="B31" t="s">
        <v>409</v>
      </c>
      <c r="C31" t="s">
        <v>927</v>
      </c>
      <c r="D31" t="s">
        <v>58</v>
      </c>
      <c r="E31">
        <v>3</v>
      </c>
      <c r="F31" t="s">
        <v>937</v>
      </c>
      <c r="G31">
        <v>3</v>
      </c>
      <c r="H31" s="417"/>
      <c r="I31" s="99">
        <v>11</v>
      </c>
      <c r="J31" s="65" t="s">
        <v>949</v>
      </c>
      <c r="K31" s="65" t="s">
        <v>931</v>
      </c>
      <c r="L31" s="99" t="s">
        <v>57</v>
      </c>
      <c r="M31" s="99">
        <v>1</v>
      </c>
      <c r="N31" s="99">
        <v>11</v>
      </c>
      <c r="O31" s="99">
        <v>0</v>
      </c>
      <c r="P31" s="38">
        <v>23</v>
      </c>
    </row>
    <row r="32" spans="1:16" ht="15" customHeight="1">
      <c r="A32" s="188">
        <v>29</v>
      </c>
      <c r="B32" t="s">
        <v>164</v>
      </c>
      <c r="C32" t="s">
        <v>926</v>
      </c>
      <c r="D32" t="s">
        <v>101</v>
      </c>
      <c r="E32">
        <v>3</v>
      </c>
      <c r="F32" t="s">
        <v>938</v>
      </c>
      <c r="G32">
        <v>3</v>
      </c>
      <c r="H32" s="416"/>
      <c r="I32" s="99">
        <v>12</v>
      </c>
      <c r="J32" s="65" t="s">
        <v>950</v>
      </c>
      <c r="K32" s="65" t="s">
        <v>828</v>
      </c>
      <c r="L32" s="99" t="s">
        <v>57</v>
      </c>
      <c r="M32" s="99">
        <v>1</v>
      </c>
      <c r="N32" s="99">
        <v>10.5</v>
      </c>
      <c r="O32" s="99">
        <v>0</v>
      </c>
      <c r="P32" s="38">
        <v>22</v>
      </c>
    </row>
    <row r="33" spans="1:8" ht="15" customHeight="1">
      <c r="A33" s="188">
        <v>30</v>
      </c>
      <c r="B33" s="413" t="s">
        <v>939</v>
      </c>
      <c r="C33" s="413" t="s">
        <v>935</v>
      </c>
      <c r="D33" s="413" t="s">
        <v>57</v>
      </c>
      <c r="E33">
        <v>3</v>
      </c>
      <c r="F33" t="s">
        <v>940</v>
      </c>
      <c r="G33">
        <v>3</v>
      </c>
      <c r="H33" s="146"/>
    </row>
    <row r="34" spans="1:10" ht="15" customHeight="1">
      <c r="A34" s="188">
        <v>31</v>
      </c>
      <c r="B34" t="s">
        <v>152</v>
      </c>
      <c r="C34" t="s">
        <v>926</v>
      </c>
      <c r="D34" t="s">
        <v>58</v>
      </c>
      <c r="E34">
        <v>3</v>
      </c>
      <c r="F34" t="s">
        <v>941</v>
      </c>
      <c r="G34">
        <v>3</v>
      </c>
      <c r="H34" s="146"/>
      <c r="J34" s="195" t="s">
        <v>148</v>
      </c>
    </row>
    <row r="35" spans="1:15" ht="15" customHeight="1">
      <c r="A35" s="188">
        <v>32</v>
      </c>
      <c r="B35" t="s">
        <v>942</v>
      </c>
      <c r="C35" t="s">
        <v>943</v>
      </c>
      <c r="D35" t="s">
        <v>57</v>
      </c>
      <c r="E35">
        <v>3</v>
      </c>
      <c r="F35">
        <v>16.5</v>
      </c>
      <c r="G35">
        <v>3</v>
      </c>
      <c r="H35" s="153"/>
      <c r="I35" s="247" t="s">
        <v>138</v>
      </c>
      <c r="J35" s="200" t="s">
        <v>51</v>
      </c>
      <c r="K35" s="200"/>
      <c r="L35" s="167" t="s">
        <v>133</v>
      </c>
      <c r="M35" s="167" t="s">
        <v>52</v>
      </c>
      <c r="N35" s="167" t="s">
        <v>53</v>
      </c>
      <c r="O35" s="167" t="s">
        <v>239</v>
      </c>
    </row>
    <row r="36" spans="1:16" ht="15" customHeight="1">
      <c r="A36" s="188">
        <v>33</v>
      </c>
      <c r="B36" s="413" t="s">
        <v>944</v>
      </c>
      <c r="C36" s="413" t="s">
        <v>929</v>
      </c>
      <c r="D36" s="413" t="s">
        <v>57</v>
      </c>
      <c r="E36">
        <v>3</v>
      </c>
      <c r="F36">
        <v>14</v>
      </c>
      <c r="G36">
        <v>3</v>
      </c>
      <c r="H36" s="109"/>
      <c r="I36" s="99">
        <v>1</v>
      </c>
      <c r="J36" s="65" t="s">
        <v>175</v>
      </c>
      <c r="K36" s="65" t="s">
        <v>115</v>
      </c>
      <c r="L36" s="99" t="s">
        <v>58</v>
      </c>
      <c r="M36" s="99">
        <v>5.5</v>
      </c>
      <c r="N36" s="99">
        <v>25.5</v>
      </c>
      <c r="O36" s="99">
        <v>5</v>
      </c>
      <c r="P36" s="38">
        <v>40</v>
      </c>
    </row>
    <row r="37" spans="1:16" ht="15" customHeight="1">
      <c r="A37" s="188">
        <v>34</v>
      </c>
      <c r="B37" t="s">
        <v>410</v>
      </c>
      <c r="C37" t="s">
        <v>173</v>
      </c>
      <c r="D37" t="s">
        <v>56</v>
      </c>
      <c r="E37">
        <v>3</v>
      </c>
      <c r="F37">
        <v>12.5</v>
      </c>
      <c r="G37">
        <v>3</v>
      </c>
      <c r="H37" s="109"/>
      <c r="I37" s="99">
        <v>2</v>
      </c>
      <c r="J37" s="65" t="s">
        <v>117</v>
      </c>
      <c r="K37" s="65" t="s">
        <v>927</v>
      </c>
      <c r="L37" s="99" t="s">
        <v>58</v>
      </c>
      <c r="M37" s="99">
        <v>5</v>
      </c>
      <c r="N37" s="99">
        <v>21.5</v>
      </c>
      <c r="O37" s="99">
        <v>5</v>
      </c>
      <c r="P37" s="38">
        <v>35</v>
      </c>
    </row>
    <row r="38" spans="1:16" ht="15" customHeight="1">
      <c r="A38" s="188">
        <v>35</v>
      </c>
      <c r="B38" t="s">
        <v>229</v>
      </c>
      <c r="C38" t="s">
        <v>927</v>
      </c>
      <c r="D38" t="s">
        <v>101</v>
      </c>
      <c r="E38">
        <v>2.5</v>
      </c>
      <c r="F38">
        <v>19.5</v>
      </c>
      <c r="G38">
        <v>2</v>
      </c>
      <c r="H38" s="109"/>
      <c r="I38" s="99">
        <v>3</v>
      </c>
      <c r="J38" s="65" t="s">
        <v>111</v>
      </c>
      <c r="K38" s="65" t="s">
        <v>172</v>
      </c>
      <c r="L38" s="99" t="s">
        <v>58</v>
      </c>
      <c r="M38" s="99">
        <v>5</v>
      </c>
      <c r="N38" s="99">
        <v>18.5</v>
      </c>
      <c r="O38" s="99">
        <v>5</v>
      </c>
      <c r="P38" s="38">
        <v>32</v>
      </c>
    </row>
    <row r="39" spans="1:16" ht="15" customHeight="1">
      <c r="A39" s="188">
        <v>36</v>
      </c>
      <c r="B39" t="s">
        <v>945</v>
      </c>
      <c r="C39" t="s">
        <v>927</v>
      </c>
      <c r="D39" t="s">
        <v>58</v>
      </c>
      <c r="E39">
        <v>2.5</v>
      </c>
      <c r="F39">
        <v>14</v>
      </c>
      <c r="G39">
        <v>2</v>
      </c>
      <c r="H39" s="109"/>
      <c r="I39" s="99">
        <v>4</v>
      </c>
      <c r="J39" s="65" t="s">
        <v>140</v>
      </c>
      <c r="K39" s="65" t="s">
        <v>115</v>
      </c>
      <c r="L39" s="99" t="s">
        <v>58</v>
      </c>
      <c r="M39" s="99">
        <v>4.5</v>
      </c>
      <c r="N39" s="99">
        <v>19.5</v>
      </c>
      <c r="O39" s="99">
        <v>4</v>
      </c>
      <c r="P39" s="38">
        <v>30</v>
      </c>
    </row>
    <row r="40" spans="1:16" ht="15" customHeight="1">
      <c r="A40" s="188">
        <v>37</v>
      </c>
      <c r="B40" t="s">
        <v>244</v>
      </c>
      <c r="C40" t="s">
        <v>173</v>
      </c>
      <c r="D40" t="s">
        <v>362</v>
      </c>
      <c r="E40">
        <v>2</v>
      </c>
      <c r="F40">
        <v>18.5</v>
      </c>
      <c r="G40">
        <v>2</v>
      </c>
      <c r="H40" s="109"/>
      <c r="I40" s="99">
        <v>5</v>
      </c>
      <c r="J40" s="65" t="s">
        <v>237</v>
      </c>
      <c r="K40" s="65" t="s">
        <v>932</v>
      </c>
      <c r="L40" s="99" t="s">
        <v>58</v>
      </c>
      <c r="M40" s="99">
        <v>4</v>
      </c>
      <c r="N40" s="99" t="s">
        <v>619</v>
      </c>
      <c r="O40" s="99">
        <v>4</v>
      </c>
      <c r="P40" s="38">
        <v>29</v>
      </c>
    </row>
    <row r="41" spans="1:16" ht="15" customHeight="1">
      <c r="A41" s="188">
        <v>38</v>
      </c>
      <c r="B41" t="s">
        <v>391</v>
      </c>
      <c r="C41" t="s">
        <v>926</v>
      </c>
      <c r="D41" t="s">
        <v>57</v>
      </c>
      <c r="E41">
        <v>2</v>
      </c>
      <c r="F41">
        <v>15.5</v>
      </c>
      <c r="G41">
        <v>2</v>
      </c>
      <c r="H41" s="109"/>
      <c r="I41" s="99">
        <v>6</v>
      </c>
      <c r="J41" s="65" t="s">
        <v>157</v>
      </c>
      <c r="K41" s="65" t="s">
        <v>926</v>
      </c>
      <c r="L41" s="99" t="s">
        <v>58</v>
      </c>
      <c r="M41" s="99">
        <v>3.5</v>
      </c>
      <c r="N41" s="99">
        <v>16</v>
      </c>
      <c r="O41" s="99">
        <v>3</v>
      </c>
      <c r="P41" s="38">
        <v>28</v>
      </c>
    </row>
    <row r="42" spans="1:16" ht="15" customHeight="1">
      <c r="A42" s="188">
        <v>39</v>
      </c>
      <c r="B42" t="s">
        <v>946</v>
      </c>
      <c r="C42" t="s">
        <v>931</v>
      </c>
      <c r="D42" t="s">
        <v>57</v>
      </c>
      <c r="E42">
        <v>2</v>
      </c>
      <c r="F42">
        <v>14.5</v>
      </c>
      <c r="G42">
        <v>1</v>
      </c>
      <c r="H42" s="109"/>
      <c r="I42" s="99">
        <v>7</v>
      </c>
      <c r="J42" s="65" t="s">
        <v>142</v>
      </c>
      <c r="K42" s="65" t="s">
        <v>172</v>
      </c>
      <c r="L42" s="99" t="s">
        <v>58</v>
      </c>
      <c r="M42" s="99">
        <v>3.5</v>
      </c>
      <c r="N42" s="99">
        <v>15.5</v>
      </c>
      <c r="O42" s="99">
        <v>3</v>
      </c>
      <c r="P42" s="38">
        <v>27</v>
      </c>
    </row>
    <row r="43" spans="1:16" ht="15" customHeight="1">
      <c r="A43" s="188">
        <v>40</v>
      </c>
      <c r="B43" s="413" t="s">
        <v>947</v>
      </c>
      <c r="C43" s="413" t="s">
        <v>923</v>
      </c>
      <c r="D43" s="413" t="s">
        <v>57</v>
      </c>
      <c r="E43">
        <v>2</v>
      </c>
      <c r="F43">
        <v>14</v>
      </c>
      <c r="G43">
        <v>0</v>
      </c>
      <c r="H43" s="109"/>
      <c r="I43" s="99">
        <v>8</v>
      </c>
      <c r="J43" s="65" t="s">
        <v>409</v>
      </c>
      <c r="K43" s="65" t="s">
        <v>927</v>
      </c>
      <c r="L43" s="99" t="s">
        <v>58</v>
      </c>
      <c r="M43" s="99">
        <v>3</v>
      </c>
      <c r="N43" s="99" t="s">
        <v>937</v>
      </c>
      <c r="O43" s="99">
        <v>3</v>
      </c>
      <c r="P43" s="38">
        <v>26</v>
      </c>
    </row>
    <row r="44" spans="1:16" ht="15" customHeight="1">
      <c r="A44" s="188">
        <v>41</v>
      </c>
      <c r="B44" t="s">
        <v>233</v>
      </c>
      <c r="C44" t="s">
        <v>38</v>
      </c>
      <c r="D44" t="s">
        <v>57</v>
      </c>
      <c r="E44">
        <v>2</v>
      </c>
      <c r="F44">
        <v>12.5</v>
      </c>
      <c r="G44">
        <v>2</v>
      </c>
      <c r="H44" s="109"/>
      <c r="I44" s="99">
        <v>9</v>
      </c>
      <c r="J44" s="65" t="s">
        <v>152</v>
      </c>
      <c r="K44" s="65" t="s">
        <v>926</v>
      </c>
      <c r="L44" s="99" t="s">
        <v>58</v>
      </c>
      <c r="M44" s="99">
        <v>3</v>
      </c>
      <c r="N44" s="99" t="s">
        <v>941</v>
      </c>
      <c r="O44" s="99">
        <v>3</v>
      </c>
      <c r="P44" s="38">
        <v>25</v>
      </c>
    </row>
    <row r="45" spans="1:16" ht="15" customHeight="1">
      <c r="A45" s="188">
        <v>42</v>
      </c>
      <c r="B45" t="s">
        <v>634</v>
      </c>
      <c r="C45" t="s">
        <v>931</v>
      </c>
      <c r="D45" t="s">
        <v>58</v>
      </c>
      <c r="E45">
        <v>2</v>
      </c>
      <c r="F45">
        <v>11.5</v>
      </c>
      <c r="G45">
        <v>1</v>
      </c>
      <c r="H45" s="109"/>
      <c r="I45" s="99">
        <v>10</v>
      </c>
      <c r="J45" s="65" t="s">
        <v>945</v>
      </c>
      <c r="K45" s="65" t="s">
        <v>927</v>
      </c>
      <c r="L45" s="99" t="s">
        <v>58</v>
      </c>
      <c r="M45" s="99">
        <v>2.5</v>
      </c>
      <c r="N45" s="99">
        <v>14</v>
      </c>
      <c r="O45" s="99">
        <v>2</v>
      </c>
      <c r="P45" s="38">
        <v>24</v>
      </c>
    </row>
    <row r="46" spans="1:16" ht="15" customHeight="1">
      <c r="A46" s="188">
        <v>43</v>
      </c>
      <c r="B46" t="s">
        <v>547</v>
      </c>
      <c r="C46" t="s">
        <v>926</v>
      </c>
      <c r="D46" t="s">
        <v>57</v>
      </c>
      <c r="E46">
        <v>1.5</v>
      </c>
      <c r="F46">
        <v>15.5</v>
      </c>
      <c r="G46">
        <v>1</v>
      </c>
      <c r="H46" s="109"/>
      <c r="I46" s="99">
        <v>11</v>
      </c>
      <c r="J46" s="65" t="s">
        <v>634</v>
      </c>
      <c r="K46" s="65" t="s">
        <v>931</v>
      </c>
      <c r="L46" s="99" t="s">
        <v>58</v>
      </c>
      <c r="M46" s="99">
        <v>2</v>
      </c>
      <c r="N46" s="99">
        <v>11.5</v>
      </c>
      <c r="O46" s="99">
        <v>1</v>
      </c>
      <c r="P46" s="38">
        <v>23</v>
      </c>
    </row>
    <row r="47" spans="1:8" ht="15" customHeight="1">
      <c r="A47" s="188">
        <v>44</v>
      </c>
      <c r="B47" t="s">
        <v>948</v>
      </c>
      <c r="C47" t="s">
        <v>926</v>
      </c>
      <c r="D47" t="s">
        <v>362</v>
      </c>
      <c r="E47">
        <v>1.5</v>
      </c>
      <c r="F47">
        <v>13.5</v>
      </c>
      <c r="G47">
        <v>1</v>
      </c>
      <c r="H47" s="109"/>
    </row>
    <row r="48" spans="1:10" ht="15" customHeight="1">
      <c r="A48" s="188">
        <v>45</v>
      </c>
      <c r="B48" t="s">
        <v>949</v>
      </c>
      <c r="C48" t="s">
        <v>931</v>
      </c>
      <c r="D48" t="s">
        <v>57</v>
      </c>
      <c r="E48">
        <v>1</v>
      </c>
      <c r="F48">
        <v>11</v>
      </c>
      <c r="G48">
        <v>0</v>
      </c>
      <c r="H48" s="109"/>
      <c r="J48" s="195" t="s">
        <v>149</v>
      </c>
    </row>
    <row r="49" spans="1:15" ht="15" customHeight="1">
      <c r="A49" s="188">
        <v>46</v>
      </c>
      <c r="B49" t="s">
        <v>950</v>
      </c>
      <c r="C49" t="s">
        <v>828</v>
      </c>
      <c r="D49" t="s">
        <v>57</v>
      </c>
      <c r="E49">
        <v>1</v>
      </c>
      <c r="F49">
        <v>10.5</v>
      </c>
      <c r="G49">
        <v>0</v>
      </c>
      <c r="H49" s="109"/>
      <c r="I49" s="247" t="s">
        <v>138</v>
      </c>
      <c r="J49" s="200" t="s">
        <v>51</v>
      </c>
      <c r="K49" s="200"/>
      <c r="L49" s="167" t="s">
        <v>133</v>
      </c>
      <c r="M49" s="167" t="s">
        <v>52</v>
      </c>
      <c r="N49" s="167" t="s">
        <v>53</v>
      </c>
      <c r="O49" s="167" t="s">
        <v>239</v>
      </c>
    </row>
    <row r="50" spans="1:16" ht="15" customHeight="1">
      <c r="A50" s="44"/>
      <c r="B50" s="44"/>
      <c r="C50" s="37"/>
      <c r="D50" s="44"/>
      <c r="E50" s="37"/>
      <c r="F50" s="46"/>
      <c r="G50" s="46"/>
      <c r="H50" s="109"/>
      <c r="I50" s="99">
        <v>1</v>
      </c>
      <c r="J50" s="65" t="s">
        <v>45</v>
      </c>
      <c r="K50" s="65" t="s">
        <v>926</v>
      </c>
      <c r="L50" s="99" t="s">
        <v>56</v>
      </c>
      <c r="M50" s="99">
        <v>5.5</v>
      </c>
      <c r="N50" s="99">
        <v>19</v>
      </c>
      <c r="O50" s="99">
        <v>5</v>
      </c>
      <c r="P50" s="38">
        <v>40</v>
      </c>
    </row>
    <row r="51" spans="1:16" ht="15" customHeight="1">
      <c r="A51" s="44"/>
      <c r="B51" s="44"/>
      <c r="C51" s="37"/>
      <c r="D51" s="44"/>
      <c r="E51" s="37"/>
      <c r="F51" s="46"/>
      <c r="G51" s="46"/>
      <c r="H51" s="109"/>
      <c r="I51" s="99">
        <v>2</v>
      </c>
      <c r="J51" s="65" t="s">
        <v>134</v>
      </c>
      <c r="K51" s="65" t="s">
        <v>926</v>
      </c>
      <c r="L51" s="99" t="s">
        <v>56</v>
      </c>
      <c r="M51" s="99">
        <v>4.5</v>
      </c>
      <c r="N51" s="99">
        <v>20</v>
      </c>
      <c r="O51" s="99">
        <v>3</v>
      </c>
      <c r="P51" s="38">
        <v>35</v>
      </c>
    </row>
    <row r="52" spans="1:16" ht="15" customHeight="1">
      <c r="A52" s="44"/>
      <c r="B52" s="44"/>
      <c r="C52" s="37"/>
      <c r="D52" s="44"/>
      <c r="E52" s="37"/>
      <c r="F52" s="46"/>
      <c r="G52" s="46"/>
      <c r="H52" s="109"/>
      <c r="I52" s="99">
        <v>3</v>
      </c>
      <c r="J52" s="65" t="s">
        <v>110</v>
      </c>
      <c r="K52" s="65" t="s">
        <v>172</v>
      </c>
      <c r="L52" s="99" t="s">
        <v>56</v>
      </c>
      <c r="M52" s="99">
        <v>4</v>
      </c>
      <c r="N52" s="99">
        <v>20</v>
      </c>
      <c r="O52" s="99">
        <v>4</v>
      </c>
      <c r="P52" s="38">
        <v>32</v>
      </c>
    </row>
    <row r="53" spans="1:16" ht="15" customHeight="1">
      <c r="A53" s="44"/>
      <c r="B53" s="44"/>
      <c r="C53" s="37"/>
      <c r="D53" s="44"/>
      <c r="E53" s="37"/>
      <c r="F53" s="46"/>
      <c r="G53" s="46"/>
      <c r="H53" s="109"/>
      <c r="I53" s="99">
        <v>4</v>
      </c>
      <c r="J53" s="65" t="s">
        <v>92</v>
      </c>
      <c r="K53" s="65" t="s">
        <v>172</v>
      </c>
      <c r="L53" s="99" t="s">
        <v>56</v>
      </c>
      <c r="M53" s="99">
        <v>3.5</v>
      </c>
      <c r="N53" s="99">
        <v>22.5</v>
      </c>
      <c r="O53" s="99">
        <v>3</v>
      </c>
      <c r="P53" s="38">
        <v>30</v>
      </c>
    </row>
    <row r="54" spans="1:16" ht="15" customHeight="1">
      <c r="A54" s="44"/>
      <c r="B54" s="44"/>
      <c r="C54" s="37"/>
      <c r="D54" s="44"/>
      <c r="E54" s="37"/>
      <c r="F54" s="46"/>
      <c r="G54" s="46"/>
      <c r="H54" s="146"/>
      <c r="I54" s="99">
        <v>5</v>
      </c>
      <c r="J54" s="65" t="s">
        <v>410</v>
      </c>
      <c r="K54" s="65" t="s">
        <v>173</v>
      </c>
      <c r="L54" s="99" t="s">
        <v>56</v>
      </c>
      <c r="M54" s="99">
        <v>3</v>
      </c>
      <c r="N54" s="99">
        <v>12.5</v>
      </c>
      <c r="O54" s="99">
        <v>3</v>
      </c>
      <c r="P54" s="38">
        <v>29</v>
      </c>
    </row>
    <row r="55" spans="1:8" ht="15" customHeight="1">
      <c r="A55" s="44"/>
      <c r="B55" s="44"/>
      <c r="C55" s="37"/>
      <c r="D55" s="44"/>
      <c r="E55" s="37"/>
      <c r="F55" s="46"/>
      <c r="G55" s="46"/>
      <c r="H55" s="109"/>
    </row>
    <row r="56" spans="1:10" ht="15" customHeight="1">
      <c r="A56" s="44"/>
      <c r="B56" s="44"/>
      <c r="C56" s="37"/>
      <c r="D56" s="44"/>
      <c r="E56" s="37"/>
      <c r="F56" s="46"/>
      <c r="G56" s="46"/>
      <c r="H56" s="109"/>
      <c r="J56" s="195" t="s">
        <v>150</v>
      </c>
    </row>
    <row r="57" spans="1:15" ht="15" customHeight="1">
      <c r="A57" s="44"/>
      <c r="B57" s="44"/>
      <c r="C57" s="37"/>
      <c r="D57" s="44"/>
      <c r="E57" s="37"/>
      <c r="F57" s="46"/>
      <c r="G57" s="46"/>
      <c r="H57" s="109"/>
      <c r="I57" s="247" t="s">
        <v>138</v>
      </c>
      <c r="J57" s="200" t="s">
        <v>51</v>
      </c>
      <c r="K57" s="200"/>
      <c r="L57" s="167" t="s">
        <v>133</v>
      </c>
      <c r="M57" s="167" t="s">
        <v>52</v>
      </c>
      <c r="N57" s="167" t="s">
        <v>53</v>
      </c>
      <c r="O57" s="167" t="s">
        <v>239</v>
      </c>
    </row>
    <row r="58" spans="1:16" ht="15" customHeight="1">
      <c r="A58" s="44"/>
      <c r="B58" s="44"/>
      <c r="C58" s="37"/>
      <c r="D58" s="44"/>
      <c r="E58" s="37"/>
      <c r="F58" s="46"/>
      <c r="G58" s="46"/>
      <c r="H58" s="109"/>
      <c r="I58" s="99">
        <v>1</v>
      </c>
      <c r="J58" s="65" t="s">
        <v>170</v>
      </c>
      <c r="K58" s="65" t="s">
        <v>925</v>
      </c>
      <c r="L58" s="99" t="s">
        <v>54</v>
      </c>
      <c r="M58" s="99">
        <v>6</v>
      </c>
      <c r="N58" s="99">
        <v>23</v>
      </c>
      <c r="O58" s="99">
        <v>6</v>
      </c>
      <c r="P58" s="38">
        <v>40</v>
      </c>
    </row>
    <row r="59" spans="1:16" ht="15" customHeight="1">
      <c r="A59" s="44"/>
      <c r="B59" s="44"/>
      <c r="C59" s="37"/>
      <c r="D59" s="44"/>
      <c r="E59" s="37"/>
      <c r="F59" s="46"/>
      <c r="G59" s="46"/>
      <c r="H59" s="109"/>
      <c r="I59" s="99">
        <v>2</v>
      </c>
      <c r="J59" s="65" t="s">
        <v>48</v>
      </c>
      <c r="K59" s="65" t="s">
        <v>926</v>
      </c>
      <c r="L59" s="99" t="s">
        <v>54</v>
      </c>
      <c r="M59" s="99">
        <v>4.5</v>
      </c>
      <c r="N59" s="99">
        <v>21</v>
      </c>
      <c r="O59" s="99">
        <v>4</v>
      </c>
      <c r="P59" s="38">
        <v>35</v>
      </c>
    </row>
    <row r="60" spans="1:16" ht="15" customHeight="1">
      <c r="A60" s="44"/>
      <c r="B60" s="44"/>
      <c r="C60" s="37"/>
      <c r="D60" s="44"/>
      <c r="E60" s="37"/>
      <c r="F60" s="46"/>
      <c r="G60" s="46"/>
      <c r="H60" s="109"/>
      <c r="I60" s="60"/>
      <c r="J60" s="37"/>
      <c r="K60" s="37"/>
      <c r="L60" s="46"/>
      <c r="M60" s="46"/>
      <c r="N60" s="46"/>
      <c r="O60" s="60"/>
      <c r="P60" s="60"/>
    </row>
    <row r="61" spans="1:11" ht="15" customHeight="1">
      <c r="A61" s="44"/>
      <c r="B61" s="44"/>
      <c r="C61" s="37"/>
      <c r="D61" s="44"/>
      <c r="E61" s="37"/>
      <c r="F61" s="46"/>
      <c r="G61" s="46"/>
      <c r="H61" s="109"/>
      <c r="I61" s="148"/>
      <c r="K61" s="195"/>
    </row>
    <row r="62" spans="1:8" ht="15" customHeight="1">
      <c r="A62" s="44"/>
      <c r="B62" s="44"/>
      <c r="C62" s="37"/>
      <c r="D62" s="44"/>
      <c r="E62" s="37"/>
      <c r="F62" s="46"/>
      <c r="G62" s="46"/>
      <c r="H62" s="109"/>
    </row>
    <row r="63" spans="1:8" ht="15" customHeight="1">
      <c r="A63" s="44"/>
      <c r="B63" s="44"/>
      <c r="C63" s="37"/>
      <c r="D63" s="44"/>
      <c r="E63" s="37"/>
      <c r="F63" s="46"/>
      <c r="G63" s="46"/>
      <c r="H63" s="146"/>
    </row>
    <row r="64" spans="1:8" ht="15" customHeight="1">
      <c r="A64" s="44"/>
      <c r="B64" s="124"/>
      <c r="C64" s="109"/>
      <c r="D64" s="124"/>
      <c r="E64" s="109"/>
      <c r="F64" s="46"/>
      <c r="G64" s="46"/>
      <c r="H64" s="146"/>
    </row>
    <row r="65" spans="1:8" ht="15" customHeight="1">
      <c r="A65" s="44"/>
      <c r="B65" s="44"/>
      <c r="C65" s="37"/>
      <c r="D65" s="44"/>
      <c r="E65" s="37"/>
      <c r="F65" s="46"/>
      <c r="G65" s="46"/>
      <c r="H65" s="146"/>
    </row>
    <row r="66" spans="1:16" ht="15" customHeight="1">
      <c r="A66" s="44"/>
      <c r="B66" s="44"/>
      <c r="C66" s="37"/>
      <c r="D66" s="44"/>
      <c r="E66" s="37"/>
      <c r="F66" s="46"/>
      <c r="G66" s="46"/>
      <c r="H66" s="146"/>
      <c r="I66" s="60"/>
      <c r="J66" s="37"/>
      <c r="K66" s="37"/>
      <c r="L66" s="46"/>
      <c r="M66" s="46"/>
      <c r="N66" s="46"/>
      <c r="O66" s="60"/>
      <c r="P66" s="60"/>
    </row>
    <row r="67" spans="1:16" ht="15" customHeight="1">
      <c r="A67" s="44"/>
      <c r="B67" s="44"/>
      <c r="C67" s="37"/>
      <c r="D67" s="44"/>
      <c r="E67" s="37"/>
      <c r="F67" s="46"/>
      <c r="G67" s="46"/>
      <c r="H67" s="146"/>
      <c r="I67" s="60"/>
      <c r="J67" s="37"/>
      <c r="K67" s="37"/>
      <c r="L67" s="46"/>
      <c r="M67" s="46"/>
      <c r="N67" s="46"/>
      <c r="O67" s="60"/>
      <c r="P67" s="60"/>
    </row>
    <row r="68" spans="1:16" ht="15" customHeight="1">
      <c r="A68" s="44"/>
      <c r="B68" s="44"/>
      <c r="C68" s="37"/>
      <c r="D68" s="44"/>
      <c r="E68" s="37"/>
      <c r="F68" s="46"/>
      <c r="G68" s="46"/>
      <c r="H68" s="153"/>
      <c r="I68" s="60"/>
      <c r="J68" s="37"/>
      <c r="K68" s="37"/>
      <c r="L68" s="46"/>
      <c r="M68" s="46"/>
      <c r="N68" s="46"/>
      <c r="O68" s="60"/>
      <c r="P68" s="60"/>
    </row>
    <row r="69" spans="1:16" ht="15" customHeight="1">
      <c r="A69" s="44"/>
      <c r="B69" s="44"/>
      <c r="C69" s="37"/>
      <c r="D69" s="44"/>
      <c r="E69" s="37"/>
      <c r="F69" s="46"/>
      <c r="G69" s="46"/>
      <c r="H69" s="109"/>
      <c r="I69" s="60"/>
      <c r="J69" s="37"/>
      <c r="K69" s="37"/>
      <c r="L69" s="46"/>
      <c r="M69" s="46"/>
      <c r="N69" s="46"/>
      <c r="O69" s="60"/>
      <c r="P69" s="60"/>
    </row>
    <row r="70" spans="1:16" ht="15" customHeight="1">
      <c r="A70" s="44"/>
      <c r="B70" s="44"/>
      <c r="C70" s="37"/>
      <c r="D70" s="44"/>
      <c r="E70" s="37"/>
      <c r="F70" s="46"/>
      <c r="G70" s="46"/>
      <c r="H70" s="109"/>
      <c r="I70" s="60"/>
      <c r="J70" s="37"/>
      <c r="K70" s="37"/>
      <c r="L70" s="46"/>
      <c r="M70" s="46"/>
      <c r="N70" s="46"/>
      <c r="O70" s="60"/>
      <c r="P70" s="60"/>
    </row>
    <row r="71" spans="1:16" ht="15" customHeight="1">
      <c r="A71" s="44"/>
      <c r="B71" s="44"/>
      <c r="C71" s="37"/>
      <c r="D71" s="44"/>
      <c r="E71" s="37"/>
      <c r="F71" s="46"/>
      <c r="G71" s="46"/>
      <c r="H71" s="109"/>
      <c r="I71" s="60"/>
      <c r="J71" s="37"/>
      <c r="K71" s="37"/>
      <c r="L71" s="46"/>
      <c r="M71" s="46"/>
      <c r="N71" s="46"/>
      <c r="O71" s="60"/>
      <c r="P71" s="60"/>
    </row>
    <row r="72" spans="1:16" ht="15" customHeight="1">
      <c r="A72" s="44"/>
      <c r="B72" s="44"/>
      <c r="C72" s="37"/>
      <c r="D72" s="44"/>
      <c r="E72" s="37"/>
      <c r="F72" s="46"/>
      <c r="G72" s="46"/>
      <c r="H72" s="109"/>
      <c r="I72" s="60"/>
      <c r="J72" s="37"/>
      <c r="K72" s="37"/>
      <c r="L72" s="46"/>
      <c r="M72" s="46"/>
      <c r="N72" s="46"/>
      <c r="O72" s="60"/>
      <c r="P72" s="60"/>
    </row>
    <row r="73" spans="1:16" ht="15" customHeight="1">
      <c r="A73" s="44"/>
      <c r="B73" s="44"/>
      <c r="C73" s="37"/>
      <c r="D73" s="44"/>
      <c r="E73" s="37"/>
      <c r="F73" s="46"/>
      <c r="G73" s="46"/>
      <c r="H73" s="109"/>
      <c r="I73" s="60"/>
      <c r="J73" s="37"/>
      <c r="K73" s="37"/>
      <c r="L73" s="46"/>
      <c r="M73" s="46"/>
      <c r="N73" s="46"/>
      <c r="O73" s="60"/>
      <c r="P73" s="60"/>
    </row>
    <row r="74" spans="1:8" ht="15" customHeight="1">
      <c r="A74" s="44"/>
      <c r="B74" s="44"/>
      <c r="C74" s="37"/>
      <c r="D74" s="44"/>
      <c r="E74" s="37"/>
      <c r="F74" s="46"/>
      <c r="G74" s="46"/>
      <c r="H74" s="109"/>
    </row>
    <row r="75" spans="1:8" ht="15" customHeight="1">
      <c r="A75" s="44"/>
      <c r="B75" s="44"/>
      <c r="C75" s="37"/>
      <c r="D75" s="44"/>
      <c r="E75" s="37"/>
      <c r="F75" s="46"/>
      <c r="G75" s="46"/>
      <c r="H75" s="109"/>
    </row>
    <row r="76" spans="1:8" ht="15" customHeight="1">
      <c r="A76" s="44"/>
      <c r="B76" s="44"/>
      <c r="C76" s="37"/>
      <c r="D76" s="44"/>
      <c r="E76" s="37"/>
      <c r="F76" s="46"/>
      <c r="G76" s="46"/>
      <c r="H76" s="109"/>
    </row>
    <row r="77" spans="1:8" ht="15" customHeight="1">
      <c r="A77" s="44"/>
      <c r="B77" s="44"/>
      <c r="C77" s="37"/>
      <c r="D77" s="44"/>
      <c r="E77" s="37"/>
      <c r="F77" s="46"/>
      <c r="G77" s="46"/>
      <c r="H77" s="109"/>
    </row>
    <row r="78" spans="1:8" ht="15" customHeight="1">
      <c r="A78" s="44"/>
      <c r="B78" s="44"/>
      <c r="C78" s="37"/>
      <c r="D78" s="44"/>
      <c r="E78" s="37"/>
      <c r="F78" s="46"/>
      <c r="G78" s="46"/>
      <c r="H78" s="109"/>
    </row>
    <row r="79" spans="1:8" ht="15" customHeight="1">
      <c r="A79" s="44"/>
      <c r="B79" s="44"/>
      <c r="C79" s="37"/>
      <c r="D79" s="44"/>
      <c r="E79" s="37"/>
      <c r="F79" s="46"/>
      <c r="G79" s="46"/>
      <c r="H79" s="109"/>
    </row>
    <row r="80" spans="1:8" ht="15" customHeight="1">
      <c r="A80" s="44"/>
      <c r="B80" s="44"/>
      <c r="C80" s="37"/>
      <c r="D80" s="44"/>
      <c r="E80" s="37"/>
      <c r="F80" s="46"/>
      <c r="G80" s="46"/>
      <c r="H80" s="109"/>
    </row>
    <row r="81" spans="1:8" ht="15" customHeight="1">
      <c r="A81" s="44"/>
      <c r="B81" s="44"/>
      <c r="C81" s="37"/>
      <c r="D81" s="44"/>
      <c r="E81" s="37"/>
      <c r="F81" s="46"/>
      <c r="G81" s="46"/>
      <c r="H81" s="146"/>
    </row>
    <row r="82" spans="1:8" ht="15" customHeight="1">
      <c r="A82" s="44"/>
      <c r="B82" s="44"/>
      <c r="C82" s="37"/>
      <c r="D82" s="44"/>
      <c r="E82" s="37"/>
      <c r="F82" s="46"/>
      <c r="G82" s="46"/>
      <c r="H82" s="109"/>
    </row>
    <row r="83" spans="1:8" ht="15" customHeight="1">
      <c r="A83" s="44"/>
      <c r="B83" s="44"/>
      <c r="C83" s="37"/>
      <c r="D83" s="44"/>
      <c r="E83" s="37"/>
      <c r="F83" s="46"/>
      <c r="G83" s="46"/>
      <c r="H83" s="109"/>
    </row>
    <row r="84" spans="1:8" ht="15" customHeight="1">
      <c r="A84" s="44"/>
      <c r="B84" s="44"/>
      <c r="C84" s="37"/>
      <c r="D84" s="44"/>
      <c r="E84" s="37"/>
      <c r="F84" s="46"/>
      <c r="G84" s="46"/>
      <c r="H84" s="109"/>
    </row>
    <row r="85" spans="1:12" ht="15" customHeight="1">
      <c r="A85" s="44"/>
      <c r="B85" s="44"/>
      <c r="C85" s="37"/>
      <c r="D85" s="44"/>
      <c r="E85" s="37"/>
      <c r="F85" s="46"/>
      <c r="G85" s="46"/>
      <c r="H85" s="109"/>
      <c r="I85" s="132"/>
      <c r="J85" s="132"/>
      <c r="K85" s="132"/>
      <c r="L85" s="148"/>
    </row>
    <row r="86" spans="1:16" ht="15" customHeight="1">
      <c r="A86" s="124"/>
      <c r="B86" s="124"/>
      <c r="C86" s="109"/>
      <c r="D86" s="124"/>
      <c r="E86" s="109"/>
      <c r="F86" s="132"/>
      <c r="G86" s="132"/>
      <c r="H86" s="109"/>
      <c r="I86" s="60"/>
      <c r="J86" s="37"/>
      <c r="K86" s="37"/>
      <c r="L86" s="46"/>
      <c r="M86" s="46"/>
      <c r="N86" s="46"/>
      <c r="O86" s="60"/>
      <c r="P86" s="60"/>
    </row>
    <row r="87" spans="1:16" ht="15" customHeight="1">
      <c r="A87" s="124"/>
      <c r="B87" s="124"/>
      <c r="C87" s="109"/>
      <c r="D87" s="124"/>
      <c r="E87" s="109"/>
      <c r="F87" s="132"/>
      <c r="G87" s="132"/>
      <c r="H87" s="109"/>
      <c r="I87" s="60"/>
      <c r="J87" s="37"/>
      <c r="K87" s="37"/>
      <c r="L87" s="46"/>
      <c r="M87" s="46"/>
      <c r="N87" s="46"/>
      <c r="O87" s="60"/>
      <c r="P87" s="60"/>
    </row>
    <row r="88" spans="1:16" ht="15" customHeight="1">
      <c r="A88" s="124"/>
      <c r="B88" s="124"/>
      <c r="C88" s="109"/>
      <c r="D88" s="124"/>
      <c r="E88" s="109"/>
      <c r="F88" s="132"/>
      <c r="G88" s="132"/>
      <c r="H88" s="109"/>
      <c r="I88" s="60"/>
      <c r="J88" s="37"/>
      <c r="K88" s="37"/>
      <c r="L88" s="46"/>
      <c r="M88" s="46"/>
      <c r="N88" s="46"/>
      <c r="O88" s="60"/>
      <c r="P88" s="60"/>
    </row>
    <row r="89" spans="1:8" ht="15" customHeight="1">
      <c r="A89" s="124"/>
      <c r="B89" s="124"/>
      <c r="C89" s="109"/>
      <c r="D89" s="124"/>
      <c r="E89" s="109"/>
      <c r="F89" s="132"/>
      <c r="G89" s="132"/>
      <c r="H89" s="109"/>
    </row>
    <row r="90" spans="1:8" ht="15" customHeight="1">
      <c r="A90" s="124"/>
      <c r="B90" s="124"/>
      <c r="C90" s="109"/>
      <c r="D90" s="124"/>
      <c r="E90" s="109"/>
      <c r="F90" s="132"/>
      <c r="G90" s="132"/>
      <c r="H90" s="109"/>
    </row>
    <row r="91" spans="1:8" ht="15" customHeight="1">
      <c r="A91" s="124"/>
      <c r="B91" s="124"/>
      <c r="C91" s="109"/>
      <c r="D91" s="124"/>
      <c r="E91" s="109"/>
      <c r="F91" s="132"/>
      <c r="G91" s="132"/>
      <c r="H91" s="146"/>
    </row>
    <row r="92" spans="1:8" ht="15" customHeight="1">
      <c r="A92" s="124"/>
      <c r="B92" s="124"/>
      <c r="C92" s="109"/>
      <c r="D92" s="124"/>
      <c r="E92" s="109"/>
      <c r="F92" s="132"/>
      <c r="G92" s="132"/>
      <c r="H92" s="146"/>
    </row>
    <row r="93" spans="1:8" ht="15" customHeight="1">
      <c r="A93" s="124"/>
      <c r="B93" s="124"/>
      <c r="C93" s="109"/>
      <c r="D93" s="124"/>
      <c r="E93" s="109"/>
      <c r="F93" s="132"/>
      <c r="G93" s="132"/>
      <c r="H93" s="146"/>
    </row>
    <row r="94" ht="15" customHeight="1">
      <c r="H94" s="153"/>
    </row>
    <row r="95" ht="15" customHeight="1">
      <c r="A95" s="166"/>
    </row>
    <row r="96" spans="1:8" ht="15" customHeight="1">
      <c r="A96" s="166"/>
      <c r="H96" s="109"/>
    </row>
    <row r="97" spans="1:8" ht="15" customHeight="1">
      <c r="A97" s="166"/>
      <c r="H97" s="417"/>
    </row>
    <row r="98" ht="15" customHeight="1">
      <c r="H98" s="109"/>
    </row>
    <row r="99" ht="15" customHeight="1">
      <c r="H99" s="109"/>
    </row>
    <row r="100" ht="15" customHeight="1">
      <c r="H100" s="109"/>
    </row>
    <row r="101" ht="15" customHeight="1">
      <c r="H101" s="109"/>
    </row>
    <row r="102" ht="15" customHeight="1">
      <c r="H102" s="109"/>
    </row>
    <row r="103" ht="15" customHeight="1">
      <c r="H103" s="109"/>
    </row>
    <row r="104" ht="15" customHeight="1">
      <c r="H104" s="109"/>
    </row>
    <row r="105" ht="15" customHeight="1">
      <c r="H105" s="109"/>
    </row>
    <row r="106" ht="15" customHeight="1">
      <c r="H106" s="109"/>
    </row>
    <row r="107" ht="15" customHeight="1">
      <c r="H107" s="109"/>
    </row>
    <row r="108" ht="15" customHeight="1">
      <c r="H108" s="109"/>
    </row>
    <row r="109" ht="15" customHeight="1">
      <c r="H109" s="109"/>
    </row>
    <row r="110" ht="15" customHeight="1">
      <c r="H110" s="109"/>
    </row>
    <row r="111" ht="15" customHeight="1">
      <c r="H111" s="146"/>
    </row>
    <row r="113" ht="15" customHeight="1">
      <c r="H113" s="146"/>
    </row>
    <row r="114" ht="15" customHeight="1">
      <c r="H114" s="146"/>
    </row>
    <row r="115" ht="15" customHeight="1">
      <c r="H115" s="153"/>
    </row>
    <row r="116" ht="15" customHeight="1">
      <c r="H116" s="109"/>
    </row>
    <row r="117" ht="15" customHeight="1">
      <c r="H117" s="109"/>
    </row>
    <row r="118" spans="8:12" ht="15" customHeight="1">
      <c r="H118" s="109"/>
      <c r="I118" s="132"/>
      <c r="J118" s="132"/>
      <c r="K118" s="132"/>
      <c r="L118" s="148"/>
    </row>
    <row r="119" spans="8:12" ht="15" customHeight="1">
      <c r="H119" s="109"/>
      <c r="I119" s="132"/>
      <c r="J119" s="132"/>
      <c r="K119" s="132"/>
      <c r="L119" s="148"/>
    </row>
    <row r="120" spans="8:12" ht="15" customHeight="1">
      <c r="H120" s="109"/>
      <c r="I120" s="132"/>
      <c r="J120" s="132"/>
      <c r="K120" s="132"/>
      <c r="L120" s="148"/>
    </row>
    <row r="121" spans="8:11" ht="15" customHeight="1">
      <c r="H121" s="109"/>
      <c r="I121" s="46"/>
      <c r="J121" s="46"/>
      <c r="K121" s="4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6"/>
  <sheetViews>
    <sheetView zoomScalePageLayoutView="0" workbookViewId="0" topLeftCell="A67">
      <selection activeCell="N95" sqref="N95"/>
    </sheetView>
  </sheetViews>
  <sheetFormatPr defaultColWidth="9.140625" defaultRowHeight="12.75"/>
  <cols>
    <col min="1" max="2" width="5.140625" style="0" customWidth="1"/>
    <col min="3" max="3" width="4.7109375" style="0" customWidth="1"/>
    <col min="4" max="4" width="20.7109375" style="0" customWidth="1"/>
    <col min="5" max="5" width="5.421875" style="0" customWidth="1"/>
    <col min="6" max="6" width="22.00390625" style="0" customWidth="1"/>
    <col min="7" max="7" width="4.8515625" style="0" customWidth="1"/>
    <col min="8" max="8" width="5.7109375" style="0" customWidth="1"/>
    <col min="9" max="9" width="6.28125" style="0" customWidth="1"/>
    <col min="10" max="10" width="6.8515625" style="0" customWidth="1"/>
    <col min="11" max="11" width="7.00390625" style="0" customWidth="1"/>
    <col min="13" max="13" width="4.8515625" style="0" customWidth="1"/>
    <col min="14" max="14" width="21.00390625" style="0" customWidth="1"/>
    <col min="15" max="15" width="5.8515625" style="38" customWidth="1"/>
    <col min="16" max="16" width="22.00390625" style="38" customWidth="1"/>
    <col min="17" max="17" width="6.421875" style="38" customWidth="1"/>
    <col min="18" max="18" width="5.57421875" style="38" customWidth="1"/>
    <col min="19" max="19" width="6.421875" style="38" customWidth="1"/>
    <col min="20" max="20" width="6.00390625" style="38" customWidth="1"/>
    <col min="21" max="21" width="8.57421875" style="38" customWidth="1"/>
  </cols>
  <sheetData>
    <row r="1" spans="1:18" s="42" customFormat="1" ht="18.75">
      <c r="A1" s="231"/>
      <c r="B1" s="30" t="s">
        <v>952</v>
      </c>
      <c r="C1"/>
      <c r="D1"/>
      <c r="E1"/>
      <c r="F1"/>
      <c r="G1"/>
      <c r="I1"/>
      <c r="K1"/>
      <c r="O1" s="199"/>
      <c r="P1" s="199"/>
      <c r="Q1" s="199"/>
      <c r="R1" s="199"/>
    </row>
    <row r="2" spans="1:18" s="42" customFormat="1" ht="15.75">
      <c r="A2" s="231"/>
      <c r="B2"/>
      <c r="C2"/>
      <c r="D2" s="221">
        <v>41384</v>
      </c>
      <c r="E2"/>
      <c r="F2"/>
      <c r="G2"/>
      <c r="I2"/>
      <c r="K2"/>
      <c r="O2" s="199"/>
      <c r="P2" s="199"/>
      <c r="Q2" s="199"/>
      <c r="R2" s="199"/>
    </row>
    <row r="3" spans="1:25" ht="15.75">
      <c r="A3" s="232"/>
      <c r="B3" s="47" t="s">
        <v>137</v>
      </c>
      <c r="M3" s="195" t="s">
        <v>143</v>
      </c>
      <c r="T3" s="151"/>
      <c r="U3" s="146"/>
      <c r="V3" s="146"/>
      <c r="W3" s="146"/>
      <c r="X3" s="146"/>
      <c r="Y3" s="146"/>
    </row>
    <row r="4" spans="1:25" ht="12.75">
      <c r="A4" s="232">
        <v>1</v>
      </c>
      <c r="T4" s="146"/>
      <c r="U4" s="146"/>
      <c r="V4" s="146"/>
      <c r="W4" s="146"/>
      <c r="X4" s="146"/>
      <c r="Y4" s="146"/>
    </row>
    <row r="5" spans="1:29" ht="15.75">
      <c r="A5" s="232">
        <v>2</v>
      </c>
      <c r="B5" s="48" t="s">
        <v>138</v>
      </c>
      <c r="C5" s="48" t="s">
        <v>141</v>
      </c>
      <c r="D5" s="49" t="s">
        <v>51</v>
      </c>
      <c r="E5" s="48" t="s">
        <v>68</v>
      </c>
      <c r="F5" s="49" t="s">
        <v>953</v>
      </c>
      <c r="G5" s="50" t="s">
        <v>954</v>
      </c>
      <c r="H5" s="50" t="s">
        <v>107</v>
      </c>
      <c r="I5" s="50" t="s">
        <v>53</v>
      </c>
      <c r="J5" s="50" t="s">
        <v>53</v>
      </c>
      <c r="K5" s="50" t="s">
        <v>430</v>
      </c>
      <c r="M5" s="167" t="s">
        <v>138</v>
      </c>
      <c r="N5" s="200" t="s">
        <v>51</v>
      </c>
      <c r="O5" s="167" t="s">
        <v>68</v>
      </c>
      <c r="P5" s="167"/>
      <c r="Q5" s="167" t="s">
        <v>52</v>
      </c>
      <c r="R5" s="167" t="s">
        <v>243</v>
      </c>
      <c r="T5" s="154"/>
      <c r="U5" s="153"/>
      <c r="V5" s="152"/>
      <c r="W5" s="154"/>
      <c r="X5" s="154"/>
      <c r="Y5" s="154"/>
      <c r="Z5" s="146"/>
      <c r="AA5" s="154"/>
      <c r="AB5" s="146"/>
      <c r="AC5" s="154"/>
    </row>
    <row r="6" spans="1:29" ht="12.75" customHeight="1">
      <c r="A6" s="232">
        <v>3</v>
      </c>
      <c r="B6" s="31">
        <v>1</v>
      </c>
      <c r="C6" s="31">
        <v>2</v>
      </c>
      <c r="D6" s="32" t="s">
        <v>32</v>
      </c>
      <c r="E6" s="31">
        <v>1780</v>
      </c>
      <c r="F6" s="32" t="s">
        <v>172</v>
      </c>
      <c r="G6" s="33" t="s">
        <v>955</v>
      </c>
      <c r="H6" s="33">
        <v>8</v>
      </c>
      <c r="I6" s="33" t="s">
        <v>213</v>
      </c>
      <c r="J6" s="33" t="s">
        <v>434</v>
      </c>
      <c r="K6" s="267" t="s">
        <v>54</v>
      </c>
      <c r="M6" s="53">
        <v>1</v>
      </c>
      <c r="N6" s="436" t="s">
        <v>723</v>
      </c>
      <c r="O6" s="127">
        <v>1000</v>
      </c>
      <c r="P6" s="436" t="s">
        <v>550</v>
      </c>
      <c r="Q6" s="105" t="s">
        <v>559</v>
      </c>
      <c r="R6" s="285">
        <v>2</v>
      </c>
      <c r="S6" s="38">
        <v>40</v>
      </c>
      <c r="T6" s="132"/>
      <c r="U6" s="109"/>
      <c r="V6" s="124"/>
      <c r="W6" s="132"/>
      <c r="X6" s="132"/>
      <c r="Y6" s="132"/>
      <c r="Z6" s="39"/>
      <c r="AA6" s="46"/>
      <c r="AB6" s="39"/>
      <c r="AC6" s="46"/>
    </row>
    <row r="7" spans="1:29" ht="15.75">
      <c r="A7" s="232">
        <v>4</v>
      </c>
      <c r="B7" s="31">
        <v>2</v>
      </c>
      <c r="C7" s="31">
        <v>1</v>
      </c>
      <c r="D7" s="32" t="s">
        <v>33</v>
      </c>
      <c r="E7" s="31">
        <v>1790</v>
      </c>
      <c r="F7" s="32" t="s">
        <v>172</v>
      </c>
      <c r="G7" s="33" t="s">
        <v>955</v>
      </c>
      <c r="H7" s="33">
        <v>8</v>
      </c>
      <c r="I7" s="33" t="s">
        <v>956</v>
      </c>
      <c r="J7" s="33" t="s">
        <v>434</v>
      </c>
      <c r="K7" s="267" t="s">
        <v>54</v>
      </c>
      <c r="M7" s="99">
        <v>2</v>
      </c>
      <c r="N7" s="40" t="s">
        <v>368</v>
      </c>
      <c r="O7" s="193">
        <v>1000</v>
      </c>
      <c r="P7" s="40" t="s">
        <v>436</v>
      </c>
      <c r="Q7" s="122" t="s">
        <v>559</v>
      </c>
      <c r="R7" s="122">
        <v>1</v>
      </c>
      <c r="S7" s="38">
        <v>35</v>
      </c>
      <c r="T7" s="132"/>
      <c r="U7" s="109"/>
      <c r="V7" s="124"/>
      <c r="W7" s="132"/>
      <c r="X7" s="132"/>
      <c r="Y7" s="132"/>
      <c r="Z7" s="39"/>
      <c r="AA7" s="46"/>
      <c r="AB7" s="39"/>
      <c r="AC7" s="46"/>
    </row>
    <row r="8" spans="1:29" ht="13.5" customHeight="1">
      <c r="A8" s="232">
        <v>5</v>
      </c>
      <c r="B8" s="31">
        <v>3</v>
      </c>
      <c r="C8" s="31">
        <v>7</v>
      </c>
      <c r="D8" s="32" t="s">
        <v>49</v>
      </c>
      <c r="E8" s="31">
        <v>1314</v>
      </c>
      <c r="F8" s="32" t="s">
        <v>447</v>
      </c>
      <c r="G8" s="33" t="s">
        <v>55</v>
      </c>
      <c r="H8" s="33">
        <v>7</v>
      </c>
      <c r="I8" s="33" t="s">
        <v>211</v>
      </c>
      <c r="J8" s="33" t="s">
        <v>448</v>
      </c>
      <c r="K8" s="267" t="s">
        <v>54</v>
      </c>
      <c r="M8" s="99">
        <v>3</v>
      </c>
      <c r="N8" s="40" t="s">
        <v>842</v>
      </c>
      <c r="O8" s="193">
        <v>1000</v>
      </c>
      <c r="P8" s="40" t="s">
        <v>557</v>
      </c>
      <c r="Q8" s="122" t="s">
        <v>570</v>
      </c>
      <c r="R8" s="99">
        <v>0</v>
      </c>
      <c r="S8" s="38">
        <v>32</v>
      </c>
      <c r="T8" s="132"/>
      <c r="U8" s="109"/>
      <c r="V8" s="124"/>
      <c r="W8" s="132"/>
      <c r="X8" s="132"/>
      <c r="Y8" s="132"/>
      <c r="Z8" s="39"/>
      <c r="AA8" s="46"/>
      <c r="AB8" s="39"/>
      <c r="AC8" s="46"/>
    </row>
    <row r="9" spans="1:29" ht="15.75">
      <c r="A9" s="232">
        <v>6</v>
      </c>
      <c r="B9" s="31">
        <v>4</v>
      </c>
      <c r="C9" s="31">
        <v>3</v>
      </c>
      <c r="D9" s="32" t="s">
        <v>21</v>
      </c>
      <c r="E9" s="31">
        <v>1774</v>
      </c>
      <c r="F9" s="32" t="s">
        <v>436</v>
      </c>
      <c r="G9" s="33" t="s">
        <v>443</v>
      </c>
      <c r="H9" s="33">
        <v>6</v>
      </c>
      <c r="I9" s="33" t="s">
        <v>211</v>
      </c>
      <c r="J9" s="33" t="s">
        <v>592</v>
      </c>
      <c r="K9" s="267" t="s">
        <v>180</v>
      </c>
      <c r="T9" s="146"/>
      <c r="U9" s="146"/>
      <c r="V9" s="146"/>
      <c r="W9" s="146"/>
      <c r="X9" s="146"/>
      <c r="Y9" s="146"/>
      <c r="Z9" s="39"/>
      <c r="AA9" s="46"/>
      <c r="AB9" s="39"/>
      <c r="AC9" s="46"/>
    </row>
    <row r="10" spans="1:29" ht="12.75" customHeight="1">
      <c r="A10" s="232">
        <v>7</v>
      </c>
      <c r="B10" s="31">
        <v>5</v>
      </c>
      <c r="C10" s="31">
        <v>4</v>
      </c>
      <c r="D10" s="32" t="s">
        <v>117</v>
      </c>
      <c r="E10" s="31">
        <v>1572</v>
      </c>
      <c r="F10" s="32" t="s">
        <v>256</v>
      </c>
      <c r="G10" s="33" t="s">
        <v>70</v>
      </c>
      <c r="H10" s="33">
        <v>6</v>
      </c>
      <c r="I10" s="33" t="s">
        <v>957</v>
      </c>
      <c r="J10" s="33" t="s">
        <v>853</v>
      </c>
      <c r="K10" s="267" t="s">
        <v>58</v>
      </c>
      <c r="M10" s="195" t="s">
        <v>144</v>
      </c>
      <c r="T10" s="151"/>
      <c r="U10" s="146"/>
      <c r="V10" s="146"/>
      <c r="W10" s="146"/>
      <c r="X10" s="146"/>
      <c r="Y10" s="146"/>
      <c r="Z10" s="39"/>
      <c r="AA10" s="46"/>
      <c r="AB10" s="39"/>
      <c r="AC10" s="46"/>
    </row>
    <row r="11" spans="1:29" ht="15.75">
      <c r="A11" s="232">
        <v>8</v>
      </c>
      <c r="B11" s="31">
        <v>6</v>
      </c>
      <c r="C11" s="31">
        <v>55</v>
      </c>
      <c r="D11" s="32" t="s">
        <v>92</v>
      </c>
      <c r="E11" s="31">
        <v>1000</v>
      </c>
      <c r="F11" s="32" t="s">
        <v>172</v>
      </c>
      <c r="G11" s="33" t="s">
        <v>70</v>
      </c>
      <c r="H11" s="33">
        <v>6</v>
      </c>
      <c r="I11" s="33" t="s">
        <v>210</v>
      </c>
      <c r="J11" s="33" t="s">
        <v>475</v>
      </c>
      <c r="K11" s="267" t="s">
        <v>56</v>
      </c>
      <c r="T11" s="146"/>
      <c r="U11" s="146"/>
      <c r="V11" s="146"/>
      <c r="W11" s="146"/>
      <c r="X11" s="146"/>
      <c r="Y11" s="146"/>
      <c r="Z11" s="39"/>
      <c r="AA11" s="46"/>
      <c r="AB11" s="39"/>
      <c r="AC11" s="46"/>
    </row>
    <row r="12" spans="1:29" ht="15.75">
      <c r="A12" s="232">
        <v>9</v>
      </c>
      <c r="B12" s="31">
        <v>7</v>
      </c>
      <c r="C12" s="31">
        <v>6</v>
      </c>
      <c r="D12" s="32" t="s">
        <v>102</v>
      </c>
      <c r="E12" s="31">
        <v>1356</v>
      </c>
      <c r="F12" s="32" t="s">
        <v>115</v>
      </c>
      <c r="G12" s="33" t="s">
        <v>70</v>
      </c>
      <c r="H12" s="33">
        <v>5</v>
      </c>
      <c r="I12" s="33" t="s">
        <v>209</v>
      </c>
      <c r="J12" s="33" t="s">
        <v>459</v>
      </c>
      <c r="K12" s="267" t="s">
        <v>56</v>
      </c>
      <c r="M12" s="167" t="s">
        <v>138</v>
      </c>
      <c r="N12" s="200" t="s">
        <v>51</v>
      </c>
      <c r="O12" s="167" t="s">
        <v>68</v>
      </c>
      <c r="P12" s="167"/>
      <c r="Q12" s="167" t="s">
        <v>52</v>
      </c>
      <c r="R12" s="167" t="s">
        <v>243</v>
      </c>
      <c r="T12" s="152"/>
      <c r="U12" s="153"/>
      <c r="V12" s="152"/>
      <c r="W12" s="154"/>
      <c r="X12" s="154"/>
      <c r="Y12" s="154"/>
      <c r="Z12" s="39"/>
      <c r="AA12" s="46"/>
      <c r="AB12" s="39"/>
      <c r="AC12" s="46"/>
    </row>
    <row r="13" spans="1:29" ht="15.75">
      <c r="A13" s="232">
        <v>10</v>
      </c>
      <c r="B13" s="31">
        <v>8</v>
      </c>
      <c r="C13" s="31">
        <v>12</v>
      </c>
      <c r="D13" s="32" t="s">
        <v>37</v>
      </c>
      <c r="E13" s="31">
        <v>1250</v>
      </c>
      <c r="F13" s="32" t="s">
        <v>447</v>
      </c>
      <c r="G13" s="33" t="s">
        <v>70</v>
      </c>
      <c r="H13" s="33">
        <v>6</v>
      </c>
      <c r="I13" s="33" t="s">
        <v>958</v>
      </c>
      <c r="J13" s="33" t="s">
        <v>598</v>
      </c>
      <c r="K13" s="267" t="s">
        <v>56</v>
      </c>
      <c r="M13" s="99">
        <v>1</v>
      </c>
      <c r="N13" s="157" t="s">
        <v>242</v>
      </c>
      <c r="O13" s="102">
        <v>1000</v>
      </c>
      <c r="P13" s="157" t="s">
        <v>44</v>
      </c>
      <c r="Q13" s="74" t="s">
        <v>60</v>
      </c>
      <c r="R13" s="99">
        <v>4</v>
      </c>
      <c r="S13" s="38">
        <v>40</v>
      </c>
      <c r="T13" s="132"/>
      <c r="U13" s="109"/>
      <c r="V13" s="124"/>
      <c r="W13" s="132"/>
      <c r="X13" s="132"/>
      <c r="Y13" s="132"/>
      <c r="Z13" s="39"/>
      <c r="AA13" s="46"/>
      <c r="AB13" s="39"/>
      <c r="AC13" s="46"/>
    </row>
    <row r="14" spans="1:29" ht="15.75">
      <c r="A14" s="232">
        <v>11</v>
      </c>
      <c r="B14" s="31">
        <v>9</v>
      </c>
      <c r="C14" s="31">
        <v>13</v>
      </c>
      <c r="D14" s="32" t="s">
        <v>111</v>
      </c>
      <c r="E14" s="31">
        <v>1250</v>
      </c>
      <c r="F14" s="32" t="s">
        <v>172</v>
      </c>
      <c r="G14" s="33" t="s">
        <v>70</v>
      </c>
      <c r="H14" s="33">
        <v>5</v>
      </c>
      <c r="I14" s="33" t="s">
        <v>206</v>
      </c>
      <c r="J14" s="33" t="s">
        <v>585</v>
      </c>
      <c r="K14" s="267" t="s">
        <v>58</v>
      </c>
      <c r="T14" s="146"/>
      <c r="U14" s="146"/>
      <c r="V14" s="146"/>
      <c r="W14" s="146"/>
      <c r="X14" s="146"/>
      <c r="Y14" s="146"/>
      <c r="Z14" s="39"/>
      <c r="AA14" s="46"/>
      <c r="AB14" s="39"/>
      <c r="AC14" s="46"/>
    </row>
    <row r="15" spans="1:29" ht="15.75">
      <c r="A15" s="232">
        <v>12</v>
      </c>
      <c r="B15" s="31">
        <v>10</v>
      </c>
      <c r="C15" s="31">
        <v>5</v>
      </c>
      <c r="D15" s="32" t="s">
        <v>106</v>
      </c>
      <c r="E15" s="31">
        <v>1389</v>
      </c>
      <c r="F15" s="32" t="s">
        <v>447</v>
      </c>
      <c r="G15" s="33" t="s">
        <v>70</v>
      </c>
      <c r="H15" s="33">
        <v>6</v>
      </c>
      <c r="I15" s="33" t="s">
        <v>959</v>
      </c>
      <c r="J15" s="33" t="s">
        <v>585</v>
      </c>
      <c r="K15" s="267" t="s">
        <v>54</v>
      </c>
      <c r="M15" s="195" t="s">
        <v>145</v>
      </c>
      <c r="T15" s="151"/>
      <c r="U15" s="146"/>
      <c r="V15" s="146"/>
      <c r="W15" s="146"/>
      <c r="X15" s="146"/>
      <c r="Y15" s="146"/>
      <c r="Z15" s="39"/>
      <c r="AA15" s="46"/>
      <c r="AB15" s="39"/>
      <c r="AC15" s="46"/>
    </row>
    <row r="16" spans="1:29" ht="12.75" customHeight="1">
      <c r="A16" s="232">
        <v>13</v>
      </c>
      <c r="B16" s="31">
        <v>11</v>
      </c>
      <c r="C16" s="31">
        <v>19</v>
      </c>
      <c r="D16" s="32" t="s">
        <v>960</v>
      </c>
      <c r="E16" s="31">
        <v>1100</v>
      </c>
      <c r="F16" s="32" t="s">
        <v>961</v>
      </c>
      <c r="G16" s="33" t="s">
        <v>70</v>
      </c>
      <c r="H16" s="33">
        <v>6</v>
      </c>
      <c r="I16" s="33" t="s">
        <v>959</v>
      </c>
      <c r="J16" s="33" t="s">
        <v>464</v>
      </c>
      <c r="K16" s="267" t="s">
        <v>54</v>
      </c>
      <c r="M16" s="38"/>
      <c r="T16" s="146"/>
      <c r="U16" s="146"/>
      <c r="V16" s="146"/>
      <c r="W16" s="146"/>
      <c r="X16" s="146"/>
      <c r="Y16" s="146"/>
      <c r="Z16" s="39"/>
      <c r="AA16" s="46"/>
      <c r="AB16" s="39"/>
      <c r="AC16" s="46"/>
    </row>
    <row r="17" spans="1:29" ht="15.75">
      <c r="A17" s="232">
        <v>14</v>
      </c>
      <c r="B17" s="31">
        <v>12</v>
      </c>
      <c r="C17" s="31">
        <v>14</v>
      </c>
      <c r="D17" s="32" t="s">
        <v>99</v>
      </c>
      <c r="E17" s="31">
        <v>1250</v>
      </c>
      <c r="F17" s="32" t="s">
        <v>115</v>
      </c>
      <c r="G17" s="33" t="s">
        <v>70</v>
      </c>
      <c r="H17" s="33">
        <v>6</v>
      </c>
      <c r="I17" s="33" t="s">
        <v>228</v>
      </c>
      <c r="J17" s="33" t="s">
        <v>467</v>
      </c>
      <c r="K17" s="267" t="s">
        <v>101</v>
      </c>
      <c r="M17" s="167" t="s">
        <v>138</v>
      </c>
      <c r="N17" s="200" t="s">
        <v>51</v>
      </c>
      <c r="O17" s="167" t="s">
        <v>68</v>
      </c>
      <c r="P17" s="167"/>
      <c r="Q17" s="167" t="s">
        <v>52</v>
      </c>
      <c r="R17" s="167" t="s">
        <v>243</v>
      </c>
      <c r="T17" s="152"/>
      <c r="U17" s="153"/>
      <c r="V17" s="152"/>
      <c r="W17" s="154"/>
      <c r="X17" s="154"/>
      <c r="Y17" s="154"/>
      <c r="Z17" s="39"/>
      <c r="AA17" s="46"/>
      <c r="AB17" s="39"/>
      <c r="AC17" s="46"/>
    </row>
    <row r="18" spans="1:29" ht="15.75">
      <c r="A18" s="232">
        <v>15</v>
      </c>
      <c r="B18" s="31">
        <v>13</v>
      </c>
      <c r="C18" s="31">
        <v>18</v>
      </c>
      <c r="D18" s="32" t="s">
        <v>376</v>
      </c>
      <c r="E18" s="31">
        <v>1100</v>
      </c>
      <c r="F18" s="32" t="s">
        <v>490</v>
      </c>
      <c r="G18" s="33" t="s">
        <v>70</v>
      </c>
      <c r="H18" s="33">
        <v>6</v>
      </c>
      <c r="I18" s="33" t="s">
        <v>487</v>
      </c>
      <c r="J18" s="33" t="s">
        <v>492</v>
      </c>
      <c r="K18" s="267" t="s">
        <v>180</v>
      </c>
      <c r="M18" s="99">
        <v>1</v>
      </c>
      <c r="N18" s="32" t="s">
        <v>99</v>
      </c>
      <c r="O18" s="31">
        <v>1250</v>
      </c>
      <c r="P18" s="32" t="s">
        <v>115</v>
      </c>
      <c r="Q18" s="33" t="s">
        <v>70</v>
      </c>
      <c r="R18" s="99">
        <v>6</v>
      </c>
      <c r="S18" s="38">
        <v>40</v>
      </c>
      <c r="T18" s="132"/>
      <c r="U18" s="109"/>
      <c r="V18" s="124"/>
      <c r="W18" s="132"/>
      <c r="X18" s="132"/>
      <c r="Y18" s="132"/>
      <c r="Z18" s="39"/>
      <c r="AA18" s="46"/>
      <c r="AB18" s="39"/>
      <c r="AC18" s="46"/>
    </row>
    <row r="19" spans="1:29" ht="15.75">
      <c r="A19" s="232">
        <v>16</v>
      </c>
      <c r="B19" s="31">
        <v>14</v>
      </c>
      <c r="C19" s="31">
        <v>9</v>
      </c>
      <c r="D19" s="32" t="s">
        <v>255</v>
      </c>
      <c r="E19" s="31">
        <v>1250</v>
      </c>
      <c r="F19" s="32" t="s">
        <v>490</v>
      </c>
      <c r="G19" s="33" t="s">
        <v>70</v>
      </c>
      <c r="H19" s="33">
        <v>6</v>
      </c>
      <c r="I19" s="33" t="s">
        <v>201</v>
      </c>
      <c r="J19" s="33" t="s">
        <v>503</v>
      </c>
      <c r="K19" s="267" t="s">
        <v>56</v>
      </c>
      <c r="M19" s="99">
        <v>2</v>
      </c>
      <c r="N19" s="32" t="s">
        <v>229</v>
      </c>
      <c r="O19" s="31">
        <v>1100</v>
      </c>
      <c r="P19" s="32" t="s">
        <v>436</v>
      </c>
      <c r="Q19" s="33" t="s">
        <v>474</v>
      </c>
      <c r="R19" s="99">
        <v>5</v>
      </c>
      <c r="S19" s="38">
        <v>35</v>
      </c>
      <c r="T19" s="132"/>
      <c r="U19" s="109"/>
      <c r="V19" s="124"/>
      <c r="W19" s="132"/>
      <c r="X19" s="132"/>
      <c r="Y19" s="132"/>
      <c r="Z19" s="39"/>
      <c r="AA19" s="46"/>
      <c r="AB19" s="39"/>
      <c r="AC19" s="46"/>
    </row>
    <row r="20" spans="1:29" ht="12.75" customHeight="1">
      <c r="A20" s="232">
        <v>17</v>
      </c>
      <c r="B20" s="31">
        <v>15</v>
      </c>
      <c r="C20" s="31">
        <v>22</v>
      </c>
      <c r="D20" s="32" t="s">
        <v>229</v>
      </c>
      <c r="E20" s="31">
        <v>1100</v>
      </c>
      <c r="F20" s="32" t="s">
        <v>436</v>
      </c>
      <c r="G20" s="33" t="s">
        <v>474</v>
      </c>
      <c r="H20" s="33">
        <v>5</v>
      </c>
      <c r="I20" s="33" t="s">
        <v>453</v>
      </c>
      <c r="J20" s="33" t="s">
        <v>598</v>
      </c>
      <c r="K20" s="267" t="s">
        <v>101</v>
      </c>
      <c r="M20" s="99">
        <v>3</v>
      </c>
      <c r="N20" s="32" t="s">
        <v>164</v>
      </c>
      <c r="O20" s="31">
        <v>1000</v>
      </c>
      <c r="P20" s="32" t="s">
        <v>456</v>
      </c>
      <c r="Q20" s="33" t="s">
        <v>60</v>
      </c>
      <c r="R20" s="99">
        <v>3</v>
      </c>
      <c r="S20" s="38">
        <v>32</v>
      </c>
      <c r="T20" s="132"/>
      <c r="U20" s="109"/>
      <c r="V20" s="124"/>
      <c r="W20" s="132"/>
      <c r="X20" s="132"/>
      <c r="Y20" s="132"/>
      <c r="Z20" s="39"/>
      <c r="AA20" s="46"/>
      <c r="AB20" s="39"/>
      <c r="AC20" s="46"/>
    </row>
    <row r="21" spans="1:29" ht="15.75">
      <c r="A21" s="232">
        <v>18</v>
      </c>
      <c r="B21" s="31">
        <v>16</v>
      </c>
      <c r="C21" s="31">
        <v>11</v>
      </c>
      <c r="D21" s="32" t="s">
        <v>134</v>
      </c>
      <c r="E21" s="31">
        <v>1250</v>
      </c>
      <c r="F21" s="32" t="s">
        <v>97</v>
      </c>
      <c r="G21" s="33" t="s">
        <v>474</v>
      </c>
      <c r="H21" s="33">
        <v>5</v>
      </c>
      <c r="I21" s="33" t="s">
        <v>487</v>
      </c>
      <c r="J21" s="33" t="s">
        <v>975</v>
      </c>
      <c r="K21" s="267" t="s">
        <v>56</v>
      </c>
      <c r="T21" s="146"/>
      <c r="U21" s="146"/>
      <c r="V21" s="146"/>
      <c r="W21" s="146"/>
      <c r="X21" s="146"/>
      <c r="Y21" s="146"/>
      <c r="Z21" s="39"/>
      <c r="AA21" s="46"/>
      <c r="AB21" s="39"/>
      <c r="AC21" s="46"/>
    </row>
    <row r="22" spans="1:29" ht="15.75">
      <c r="A22" s="232">
        <v>19</v>
      </c>
      <c r="B22" s="31">
        <v>17</v>
      </c>
      <c r="C22" s="31">
        <v>21</v>
      </c>
      <c r="D22" s="32" t="s">
        <v>136</v>
      </c>
      <c r="E22" s="31">
        <v>1100</v>
      </c>
      <c r="F22" s="32" t="s">
        <v>97</v>
      </c>
      <c r="G22" s="33" t="s">
        <v>474</v>
      </c>
      <c r="H22" s="33">
        <v>5</v>
      </c>
      <c r="I22" s="33" t="s">
        <v>491</v>
      </c>
      <c r="J22" s="33" t="s">
        <v>492</v>
      </c>
      <c r="K22" s="267" t="s">
        <v>58</v>
      </c>
      <c r="M22" s="195" t="s">
        <v>146</v>
      </c>
      <c r="T22" s="151"/>
      <c r="U22" s="146"/>
      <c r="V22" s="146"/>
      <c r="W22" s="146"/>
      <c r="X22" s="146"/>
      <c r="Y22" s="146"/>
      <c r="Z22" s="39"/>
      <c r="AA22" s="46"/>
      <c r="AB22" s="39"/>
      <c r="AC22" s="46"/>
    </row>
    <row r="23" spans="1:29" ht="15.75">
      <c r="A23" s="232">
        <v>20</v>
      </c>
      <c r="B23" s="31">
        <v>18</v>
      </c>
      <c r="C23" s="31">
        <v>60</v>
      </c>
      <c r="D23" s="32" t="s">
        <v>240</v>
      </c>
      <c r="E23" s="31">
        <v>1000</v>
      </c>
      <c r="F23" s="32" t="s">
        <v>550</v>
      </c>
      <c r="G23" s="33" t="s">
        <v>474</v>
      </c>
      <c r="H23" s="33">
        <v>5</v>
      </c>
      <c r="I23" s="33" t="s">
        <v>225</v>
      </c>
      <c r="J23" s="33" t="s">
        <v>516</v>
      </c>
      <c r="K23" s="267" t="s">
        <v>57</v>
      </c>
      <c r="M23" s="38"/>
      <c r="T23" s="146"/>
      <c r="U23" s="146"/>
      <c r="V23" s="146"/>
      <c r="W23" s="146"/>
      <c r="X23" s="146"/>
      <c r="Y23" s="146"/>
      <c r="Z23" s="39"/>
      <c r="AA23" s="46"/>
      <c r="AB23" s="39"/>
      <c r="AC23" s="46"/>
    </row>
    <row r="24" spans="1:29" ht="15.75">
      <c r="A24" s="232">
        <v>21</v>
      </c>
      <c r="B24" s="31">
        <v>19</v>
      </c>
      <c r="C24" s="31">
        <v>54</v>
      </c>
      <c r="D24" s="32" t="s">
        <v>477</v>
      </c>
      <c r="E24" s="31">
        <v>1000</v>
      </c>
      <c r="F24" s="32" t="s">
        <v>172</v>
      </c>
      <c r="G24" s="33" t="s">
        <v>474</v>
      </c>
      <c r="H24" s="33">
        <v>5</v>
      </c>
      <c r="I24" s="33" t="s">
        <v>515</v>
      </c>
      <c r="J24" s="33" t="s">
        <v>469</v>
      </c>
      <c r="K24" s="267" t="s">
        <v>56</v>
      </c>
      <c r="M24" s="167" t="s">
        <v>138</v>
      </c>
      <c r="N24" s="200" t="s">
        <v>51</v>
      </c>
      <c r="O24" s="167" t="s">
        <v>68</v>
      </c>
      <c r="P24" s="167"/>
      <c r="Q24" s="167" t="s">
        <v>52</v>
      </c>
      <c r="R24" s="167" t="s">
        <v>243</v>
      </c>
      <c r="T24" s="152"/>
      <c r="U24" s="153"/>
      <c r="V24" s="152"/>
      <c r="W24" s="154"/>
      <c r="X24" s="154"/>
      <c r="Y24" s="154"/>
      <c r="Z24" s="39"/>
      <c r="AA24" s="46"/>
      <c r="AB24" s="39"/>
      <c r="AC24" s="46"/>
    </row>
    <row r="25" spans="1:29" ht="15.75">
      <c r="A25" s="232">
        <v>22</v>
      </c>
      <c r="B25" s="31">
        <v>20</v>
      </c>
      <c r="C25" s="31">
        <v>8</v>
      </c>
      <c r="D25" s="32" t="s">
        <v>175</v>
      </c>
      <c r="E25" s="31">
        <v>1313</v>
      </c>
      <c r="F25" s="32" t="s">
        <v>115</v>
      </c>
      <c r="G25" s="33" t="s">
        <v>59</v>
      </c>
      <c r="H25" s="33">
        <v>5</v>
      </c>
      <c r="I25" s="33" t="s">
        <v>208</v>
      </c>
      <c r="J25" s="33" t="s">
        <v>459</v>
      </c>
      <c r="K25" s="267" t="s">
        <v>58</v>
      </c>
      <c r="M25" s="53">
        <v>1</v>
      </c>
      <c r="N25" s="436" t="s">
        <v>21</v>
      </c>
      <c r="O25" s="127">
        <v>1774</v>
      </c>
      <c r="P25" s="436" t="s">
        <v>436</v>
      </c>
      <c r="Q25" s="105" t="s">
        <v>443</v>
      </c>
      <c r="R25" s="285">
        <v>6</v>
      </c>
      <c r="S25" s="38">
        <v>40</v>
      </c>
      <c r="T25" s="132"/>
      <c r="U25" s="109"/>
      <c r="V25" s="124"/>
      <c r="W25" s="132"/>
      <c r="X25" s="132"/>
      <c r="Y25" s="132"/>
      <c r="Z25" s="39"/>
      <c r="AA25" s="46"/>
      <c r="AB25" s="39"/>
      <c r="AC25" s="46"/>
    </row>
    <row r="26" spans="1:29" ht="15.75">
      <c r="A26" s="232">
        <v>23</v>
      </c>
      <c r="B26" s="31">
        <v>21</v>
      </c>
      <c r="C26" s="31">
        <v>10</v>
      </c>
      <c r="D26" s="32" t="s">
        <v>252</v>
      </c>
      <c r="E26" s="31">
        <v>1250</v>
      </c>
      <c r="F26" s="32" t="s">
        <v>436</v>
      </c>
      <c r="G26" s="33" t="s">
        <v>59</v>
      </c>
      <c r="H26" s="33">
        <v>5</v>
      </c>
      <c r="I26" s="33" t="s">
        <v>959</v>
      </c>
      <c r="J26" s="33" t="s">
        <v>478</v>
      </c>
      <c r="K26" s="267" t="s">
        <v>58</v>
      </c>
      <c r="M26" s="99">
        <v>2</v>
      </c>
      <c r="N26" s="40" t="s">
        <v>376</v>
      </c>
      <c r="O26" s="193">
        <v>1100</v>
      </c>
      <c r="P26" s="40" t="s">
        <v>490</v>
      </c>
      <c r="Q26" s="122" t="s">
        <v>70</v>
      </c>
      <c r="R26" s="122">
        <v>6</v>
      </c>
      <c r="S26" s="38">
        <v>35</v>
      </c>
      <c r="T26" s="132"/>
      <c r="U26" s="109"/>
      <c r="V26" s="124"/>
      <c r="W26" s="132"/>
      <c r="X26" s="132"/>
      <c r="Y26" s="132"/>
      <c r="Z26" s="39"/>
      <c r="AA26" s="46"/>
      <c r="AB26" s="39"/>
      <c r="AC26" s="46"/>
    </row>
    <row r="27" spans="1:29" ht="15.75">
      <c r="A27" s="232">
        <v>24</v>
      </c>
      <c r="B27" s="31">
        <v>22</v>
      </c>
      <c r="C27" s="31">
        <v>47</v>
      </c>
      <c r="D27" s="32" t="s">
        <v>231</v>
      </c>
      <c r="E27" s="31">
        <v>1000</v>
      </c>
      <c r="F27" s="32" t="s">
        <v>43</v>
      </c>
      <c r="G27" s="33" t="s">
        <v>59</v>
      </c>
      <c r="H27" s="33">
        <v>5</v>
      </c>
      <c r="I27" s="33" t="s">
        <v>487</v>
      </c>
      <c r="J27" s="33" t="s">
        <v>485</v>
      </c>
      <c r="K27" s="267" t="s">
        <v>57</v>
      </c>
      <c r="T27" s="146"/>
      <c r="U27" s="146"/>
      <c r="V27" s="146"/>
      <c r="W27" s="146"/>
      <c r="X27" s="146"/>
      <c r="Y27" s="146"/>
      <c r="Z27" s="39"/>
      <c r="AA27" s="46"/>
      <c r="AB27" s="39"/>
      <c r="AC27" s="46"/>
    </row>
    <row r="28" spans="1:29" ht="15.75">
      <c r="A28" s="232">
        <v>25</v>
      </c>
      <c r="B28" s="31">
        <v>23</v>
      </c>
      <c r="C28" s="31">
        <v>16</v>
      </c>
      <c r="D28" s="32" t="s">
        <v>157</v>
      </c>
      <c r="E28" s="31">
        <v>1100</v>
      </c>
      <c r="F28" s="32" t="s">
        <v>97</v>
      </c>
      <c r="G28" s="33" t="s">
        <v>59</v>
      </c>
      <c r="H28" s="33">
        <v>5</v>
      </c>
      <c r="I28" s="33" t="s">
        <v>491</v>
      </c>
      <c r="J28" s="33" t="s">
        <v>467</v>
      </c>
      <c r="K28" s="267" t="s">
        <v>58</v>
      </c>
      <c r="M28" s="195" t="s">
        <v>147</v>
      </c>
      <c r="T28" s="151"/>
      <c r="U28" s="146"/>
      <c r="V28" s="146"/>
      <c r="W28" s="146"/>
      <c r="X28" s="146"/>
      <c r="Y28" s="146"/>
      <c r="Z28" s="39"/>
      <c r="AA28" s="46"/>
      <c r="AB28" s="39"/>
      <c r="AC28" s="46"/>
    </row>
    <row r="29" spans="1:29" ht="15.75">
      <c r="A29" s="232">
        <v>26</v>
      </c>
      <c r="B29" s="31">
        <v>24</v>
      </c>
      <c r="C29" s="31">
        <v>17</v>
      </c>
      <c r="D29" s="32" t="s">
        <v>237</v>
      </c>
      <c r="E29" s="31">
        <v>1100</v>
      </c>
      <c r="F29" s="32" t="s">
        <v>490</v>
      </c>
      <c r="G29" s="33" t="s">
        <v>59</v>
      </c>
      <c r="H29" s="33">
        <v>5</v>
      </c>
      <c r="I29" s="33" t="s">
        <v>480</v>
      </c>
      <c r="J29" s="33" t="s">
        <v>492</v>
      </c>
      <c r="K29" s="267" t="s">
        <v>58</v>
      </c>
      <c r="M29" s="38"/>
      <c r="T29" s="146"/>
      <c r="U29" s="146"/>
      <c r="V29" s="146"/>
      <c r="W29" s="146"/>
      <c r="X29" s="146"/>
      <c r="Y29" s="146"/>
      <c r="Z29" s="39"/>
      <c r="AA29" s="46"/>
      <c r="AB29" s="39"/>
      <c r="AC29" s="46"/>
    </row>
    <row r="30" spans="1:29" ht="15.75">
      <c r="A30" s="232">
        <v>27</v>
      </c>
      <c r="B30" s="31">
        <v>25</v>
      </c>
      <c r="C30" s="31">
        <v>24</v>
      </c>
      <c r="D30" s="32" t="s">
        <v>757</v>
      </c>
      <c r="E30" s="31">
        <v>1000</v>
      </c>
      <c r="F30" s="32" t="s">
        <v>447</v>
      </c>
      <c r="G30" s="33" t="s">
        <v>59</v>
      </c>
      <c r="H30" s="33">
        <v>5</v>
      </c>
      <c r="I30" s="33" t="s">
        <v>202</v>
      </c>
      <c r="J30" s="33" t="s">
        <v>599</v>
      </c>
      <c r="K30" s="267" t="s">
        <v>58</v>
      </c>
      <c r="M30" s="167" t="s">
        <v>138</v>
      </c>
      <c r="N30" s="200" t="s">
        <v>51</v>
      </c>
      <c r="O30" s="167" t="s">
        <v>68</v>
      </c>
      <c r="P30" s="167"/>
      <c r="Q30" s="167" t="s">
        <v>52</v>
      </c>
      <c r="R30" s="167" t="s">
        <v>243</v>
      </c>
      <c r="T30" s="152"/>
      <c r="U30" s="153"/>
      <c r="V30" s="152"/>
      <c r="W30" s="154"/>
      <c r="X30" s="154"/>
      <c r="Y30" s="154"/>
      <c r="Z30" s="39"/>
      <c r="AA30" s="46"/>
      <c r="AB30" s="39"/>
      <c r="AC30" s="46"/>
    </row>
    <row r="31" spans="1:29" ht="15.75">
      <c r="A31" s="232">
        <v>28</v>
      </c>
      <c r="B31" s="31">
        <v>26</v>
      </c>
      <c r="C31" s="31">
        <v>35</v>
      </c>
      <c r="D31" s="32" t="s">
        <v>168</v>
      </c>
      <c r="E31" s="31">
        <v>1000</v>
      </c>
      <c r="F31" s="32" t="s">
        <v>550</v>
      </c>
      <c r="G31" s="33" t="s">
        <v>59</v>
      </c>
      <c r="H31" s="33">
        <v>5</v>
      </c>
      <c r="I31" s="33" t="s">
        <v>202</v>
      </c>
      <c r="J31" s="33" t="s">
        <v>481</v>
      </c>
      <c r="K31" s="267" t="s">
        <v>57</v>
      </c>
      <c r="M31" s="99">
        <v>1</v>
      </c>
      <c r="N31" s="32" t="s">
        <v>240</v>
      </c>
      <c r="O31" s="31">
        <v>1000</v>
      </c>
      <c r="P31" s="32" t="s">
        <v>550</v>
      </c>
      <c r="Q31" s="33" t="s">
        <v>474</v>
      </c>
      <c r="R31" s="99">
        <v>5</v>
      </c>
      <c r="S31" s="38">
        <v>40</v>
      </c>
      <c r="T31" s="132"/>
      <c r="U31" s="109"/>
      <c r="V31" s="124"/>
      <c r="W31" s="132"/>
      <c r="X31" s="132"/>
      <c r="Y31" s="132"/>
      <c r="Z31" s="39"/>
      <c r="AA31" s="46"/>
      <c r="AB31" s="39"/>
      <c r="AC31" s="46"/>
    </row>
    <row r="32" spans="1:29" ht="15.75" customHeight="1">
      <c r="A32" s="232">
        <v>29</v>
      </c>
      <c r="B32" s="31">
        <v>27</v>
      </c>
      <c r="C32" s="31">
        <v>48</v>
      </c>
      <c r="D32" s="32" t="s">
        <v>184</v>
      </c>
      <c r="E32" s="31">
        <v>1000</v>
      </c>
      <c r="F32" s="32" t="s">
        <v>456</v>
      </c>
      <c r="G32" s="33" t="s">
        <v>59</v>
      </c>
      <c r="H32" s="33">
        <v>5</v>
      </c>
      <c r="I32" s="33" t="s">
        <v>200</v>
      </c>
      <c r="J32" s="33" t="s">
        <v>457</v>
      </c>
      <c r="K32" s="267" t="s">
        <v>57</v>
      </c>
      <c r="M32" s="99">
        <v>2</v>
      </c>
      <c r="N32" s="32" t="s">
        <v>231</v>
      </c>
      <c r="O32" s="31">
        <v>1000</v>
      </c>
      <c r="P32" s="32" t="s">
        <v>43</v>
      </c>
      <c r="Q32" s="33" t="s">
        <v>59</v>
      </c>
      <c r="R32" s="99">
        <v>5</v>
      </c>
      <c r="S32" s="38">
        <v>35</v>
      </c>
      <c r="T32" s="132"/>
      <c r="U32" s="109"/>
      <c r="V32" s="124"/>
      <c r="W32" s="132"/>
      <c r="X32" s="132"/>
      <c r="Y32" s="132"/>
      <c r="Z32" s="39"/>
      <c r="AA32" s="46"/>
      <c r="AB32" s="39"/>
      <c r="AC32" s="46"/>
    </row>
    <row r="33" spans="1:29" ht="15.75">
      <c r="A33" s="232">
        <v>30</v>
      </c>
      <c r="B33" s="31">
        <v>28</v>
      </c>
      <c r="C33" s="31">
        <v>15</v>
      </c>
      <c r="D33" s="32" t="s">
        <v>139</v>
      </c>
      <c r="E33" s="31">
        <v>1250</v>
      </c>
      <c r="F33" s="32" t="s">
        <v>436</v>
      </c>
      <c r="G33" s="33" t="s">
        <v>59</v>
      </c>
      <c r="H33" s="33">
        <v>5</v>
      </c>
      <c r="I33" s="33" t="s">
        <v>225</v>
      </c>
      <c r="J33" s="33" t="s">
        <v>484</v>
      </c>
      <c r="K33" s="267" t="s">
        <v>57</v>
      </c>
      <c r="M33" s="99">
        <v>3</v>
      </c>
      <c r="N33" s="32" t="s">
        <v>168</v>
      </c>
      <c r="O33" s="31">
        <v>1000</v>
      </c>
      <c r="P33" s="32" t="s">
        <v>550</v>
      </c>
      <c r="Q33" s="33" t="s">
        <v>59</v>
      </c>
      <c r="R33" s="33">
        <v>5</v>
      </c>
      <c r="S33" s="38">
        <v>32</v>
      </c>
      <c r="T33" s="132"/>
      <c r="U33" s="109"/>
      <c r="V33" s="124"/>
      <c r="W33" s="132"/>
      <c r="X33" s="132"/>
      <c r="Y33" s="132"/>
      <c r="Z33" s="39"/>
      <c r="AA33" s="46"/>
      <c r="AB33" s="39"/>
      <c r="AC33" s="46"/>
    </row>
    <row r="34" spans="1:29" ht="15.75">
      <c r="A34" s="232">
        <v>31</v>
      </c>
      <c r="B34" s="31">
        <v>29</v>
      </c>
      <c r="C34" s="31">
        <v>28</v>
      </c>
      <c r="D34" s="32" t="s">
        <v>694</v>
      </c>
      <c r="E34" s="31">
        <v>1000</v>
      </c>
      <c r="F34" s="32" t="s">
        <v>695</v>
      </c>
      <c r="G34" s="33" t="s">
        <v>59</v>
      </c>
      <c r="H34" s="33">
        <v>5</v>
      </c>
      <c r="I34" s="33" t="s">
        <v>225</v>
      </c>
      <c r="J34" s="33" t="s">
        <v>534</v>
      </c>
      <c r="K34" s="267" t="s">
        <v>54</v>
      </c>
      <c r="M34" s="99">
        <v>4</v>
      </c>
      <c r="N34" s="32" t="s">
        <v>184</v>
      </c>
      <c r="O34" s="31">
        <v>1000</v>
      </c>
      <c r="P34" s="32" t="s">
        <v>456</v>
      </c>
      <c r="Q34" s="33" t="s">
        <v>59</v>
      </c>
      <c r="R34" s="33">
        <v>5</v>
      </c>
      <c r="S34" s="38">
        <v>30</v>
      </c>
      <c r="T34" s="132"/>
      <c r="U34" s="109"/>
      <c r="V34" s="124"/>
      <c r="W34" s="132"/>
      <c r="X34" s="132"/>
      <c r="Y34" s="132"/>
      <c r="Z34" s="39"/>
      <c r="AA34" s="46"/>
      <c r="AB34" s="39"/>
      <c r="AC34" s="46"/>
    </row>
    <row r="35" spans="1:29" ht="15.75">
      <c r="A35" s="232">
        <v>32</v>
      </c>
      <c r="B35" s="31">
        <v>30</v>
      </c>
      <c r="C35" s="31">
        <v>27</v>
      </c>
      <c r="D35" s="32" t="s">
        <v>162</v>
      </c>
      <c r="E35" s="31">
        <v>1000</v>
      </c>
      <c r="F35" s="32" t="s">
        <v>513</v>
      </c>
      <c r="G35" s="33" t="s">
        <v>59</v>
      </c>
      <c r="H35" s="33">
        <v>5</v>
      </c>
      <c r="I35" s="33" t="s">
        <v>515</v>
      </c>
      <c r="J35" s="33" t="s">
        <v>469</v>
      </c>
      <c r="K35" s="267" t="s">
        <v>58</v>
      </c>
      <c r="M35" s="99">
        <v>5</v>
      </c>
      <c r="N35" s="32" t="s">
        <v>139</v>
      </c>
      <c r="O35" s="31">
        <v>1250</v>
      </c>
      <c r="P35" s="32" t="s">
        <v>436</v>
      </c>
      <c r="Q35" s="33" t="s">
        <v>59</v>
      </c>
      <c r="R35" s="33">
        <v>5</v>
      </c>
      <c r="S35" s="38">
        <v>29</v>
      </c>
      <c r="T35" s="132"/>
      <c r="U35" s="109"/>
      <c r="V35" s="124"/>
      <c r="W35" s="132"/>
      <c r="X35" s="132"/>
      <c r="Y35" s="132"/>
      <c r="Z35" s="39"/>
      <c r="AA35" s="46"/>
      <c r="AB35" s="39"/>
      <c r="AC35" s="46"/>
    </row>
    <row r="36" spans="1:29" ht="12.75" customHeight="1">
      <c r="A36" s="232">
        <v>33</v>
      </c>
      <c r="B36" s="31">
        <v>31</v>
      </c>
      <c r="C36" s="31">
        <v>34</v>
      </c>
      <c r="D36" s="32" t="s">
        <v>230</v>
      </c>
      <c r="E36" s="31">
        <v>1000</v>
      </c>
      <c r="F36" s="32" t="s">
        <v>550</v>
      </c>
      <c r="G36" s="33" t="s">
        <v>500</v>
      </c>
      <c r="H36" s="33">
        <v>4</v>
      </c>
      <c r="I36" s="33" t="s">
        <v>962</v>
      </c>
      <c r="J36" s="33" t="s">
        <v>467</v>
      </c>
      <c r="K36" s="267" t="s">
        <v>57</v>
      </c>
      <c r="M36" s="99">
        <v>6</v>
      </c>
      <c r="N36" s="32" t="s">
        <v>230</v>
      </c>
      <c r="O36" s="31">
        <v>1000</v>
      </c>
      <c r="P36" s="32" t="s">
        <v>550</v>
      </c>
      <c r="Q36" s="33" t="s">
        <v>500</v>
      </c>
      <c r="R36" s="99">
        <v>4</v>
      </c>
      <c r="S36" s="38">
        <v>28</v>
      </c>
      <c r="T36" s="132"/>
      <c r="U36" s="109"/>
      <c r="V36" s="124"/>
      <c r="W36" s="132"/>
      <c r="X36" s="132"/>
      <c r="Y36" s="132"/>
      <c r="Z36" s="39"/>
      <c r="AA36" s="46"/>
      <c r="AB36" s="39"/>
      <c r="AC36" s="46"/>
    </row>
    <row r="37" spans="1:29" ht="15.75">
      <c r="A37" s="232">
        <v>34</v>
      </c>
      <c r="B37" s="31">
        <v>32</v>
      </c>
      <c r="C37" s="31">
        <v>52</v>
      </c>
      <c r="D37" s="32" t="s">
        <v>414</v>
      </c>
      <c r="E37" s="31">
        <v>1000</v>
      </c>
      <c r="F37" s="32" t="s">
        <v>447</v>
      </c>
      <c r="G37" s="33" t="s">
        <v>500</v>
      </c>
      <c r="H37" s="33">
        <v>4</v>
      </c>
      <c r="I37" s="33" t="s">
        <v>491</v>
      </c>
      <c r="J37" s="33" t="s">
        <v>467</v>
      </c>
      <c r="K37" s="267" t="s">
        <v>56</v>
      </c>
      <c r="M37" s="99">
        <v>7</v>
      </c>
      <c r="N37" s="32" t="s">
        <v>154</v>
      </c>
      <c r="O37" s="31">
        <v>1000</v>
      </c>
      <c r="P37" s="32" t="s">
        <v>963</v>
      </c>
      <c r="Q37" s="33" t="s">
        <v>500</v>
      </c>
      <c r="R37" s="99">
        <v>3</v>
      </c>
      <c r="S37" s="38">
        <v>27</v>
      </c>
      <c r="T37" s="132"/>
      <c r="U37" s="109"/>
      <c r="V37" s="124"/>
      <c r="W37" s="132"/>
      <c r="X37" s="132"/>
      <c r="Y37" s="132"/>
      <c r="Z37" s="39"/>
      <c r="AA37" s="46"/>
      <c r="AB37" s="39"/>
      <c r="AC37" s="46"/>
    </row>
    <row r="38" spans="1:29" ht="15.75">
      <c r="A38" s="232">
        <v>35</v>
      </c>
      <c r="B38" s="31">
        <v>33</v>
      </c>
      <c r="C38" s="31">
        <v>62</v>
      </c>
      <c r="D38" s="32" t="s">
        <v>140</v>
      </c>
      <c r="E38" s="31">
        <v>1000</v>
      </c>
      <c r="F38" s="32" t="s">
        <v>115</v>
      </c>
      <c r="G38" s="33" t="s">
        <v>500</v>
      </c>
      <c r="H38" s="33">
        <v>4</v>
      </c>
      <c r="I38" s="33" t="s">
        <v>200</v>
      </c>
      <c r="J38" s="33" t="s">
        <v>471</v>
      </c>
      <c r="K38" s="267" t="s">
        <v>58</v>
      </c>
      <c r="M38" s="99">
        <v>8</v>
      </c>
      <c r="N38" s="32" t="s">
        <v>167</v>
      </c>
      <c r="O38" s="31">
        <v>1000</v>
      </c>
      <c r="P38" s="32" t="s">
        <v>44</v>
      </c>
      <c r="Q38" s="33" t="s">
        <v>60</v>
      </c>
      <c r="R38" s="99">
        <v>4</v>
      </c>
      <c r="S38" s="38">
        <v>26</v>
      </c>
      <c r="T38" s="132"/>
      <c r="U38" s="109"/>
      <c r="V38" s="124"/>
      <c r="W38" s="132"/>
      <c r="X38" s="132"/>
      <c r="Y38" s="132"/>
      <c r="Z38" s="39"/>
      <c r="AA38" s="46"/>
      <c r="AB38" s="39"/>
      <c r="AC38" s="46"/>
    </row>
    <row r="39" spans="1:29" ht="15.75">
      <c r="A39" s="232">
        <v>36</v>
      </c>
      <c r="B39" s="31">
        <v>34</v>
      </c>
      <c r="C39" s="31">
        <v>53</v>
      </c>
      <c r="D39" s="32" t="s">
        <v>154</v>
      </c>
      <c r="E39" s="31">
        <v>1000</v>
      </c>
      <c r="F39" s="32" t="s">
        <v>963</v>
      </c>
      <c r="G39" s="33" t="s">
        <v>500</v>
      </c>
      <c r="H39" s="33">
        <v>3</v>
      </c>
      <c r="I39" s="33" t="s">
        <v>225</v>
      </c>
      <c r="J39" s="33" t="s">
        <v>469</v>
      </c>
      <c r="K39" s="267" t="s">
        <v>57</v>
      </c>
      <c r="M39" s="99">
        <v>9</v>
      </c>
      <c r="N39" s="32" t="s">
        <v>547</v>
      </c>
      <c r="O39" s="31">
        <v>1000</v>
      </c>
      <c r="P39" s="32" t="s">
        <v>456</v>
      </c>
      <c r="Q39" s="33" t="s">
        <v>60</v>
      </c>
      <c r="R39" s="99">
        <v>4</v>
      </c>
      <c r="S39" s="38">
        <v>25</v>
      </c>
      <c r="T39" s="132"/>
      <c r="U39" s="109"/>
      <c r="V39" s="124"/>
      <c r="W39" s="132"/>
      <c r="X39" s="132"/>
      <c r="Y39" s="132"/>
      <c r="Z39" s="39"/>
      <c r="AA39" s="46"/>
      <c r="AB39" s="39"/>
      <c r="AC39" s="46"/>
    </row>
    <row r="40" spans="1:29" ht="15.75">
      <c r="A40" s="232">
        <v>37</v>
      </c>
      <c r="B40" s="31">
        <v>35</v>
      </c>
      <c r="C40" s="31">
        <v>61</v>
      </c>
      <c r="D40" s="32" t="s">
        <v>161</v>
      </c>
      <c r="E40" s="31">
        <v>1000</v>
      </c>
      <c r="F40" s="32" t="s">
        <v>172</v>
      </c>
      <c r="G40" s="33" t="s">
        <v>500</v>
      </c>
      <c r="H40" s="33">
        <v>4</v>
      </c>
      <c r="I40" s="33" t="s">
        <v>964</v>
      </c>
      <c r="J40" s="33" t="s">
        <v>554</v>
      </c>
      <c r="K40" s="267" t="s">
        <v>56</v>
      </c>
      <c r="M40" s="99">
        <v>10</v>
      </c>
      <c r="N40" s="32" t="s">
        <v>549</v>
      </c>
      <c r="O40" s="31">
        <v>1000</v>
      </c>
      <c r="P40" s="32" t="s">
        <v>550</v>
      </c>
      <c r="Q40" s="33" t="s">
        <v>60</v>
      </c>
      <c r="R40" s="99">
        <v>4</v>
      </c>
      <c r="S40" s="38">
        <v>24</v>
      </c>
      <c r="T40" s="132"/>
      <c r="U40" s="109"/>
      <c r="V40" s="124"/>
      <c r="W40" s="132"/>
      <c r="X40" s="132"/>
      <c r="Y40" s="132"/>
      <c r="Z40" s="39"/>
      <c r="AA40" s="46"/>
      <c r="AB40" s="39"/>
      <c r="AC40" s="46"/>
    </row>
    <row r="41" spans="1:29" ht="15.75">
      <c r="A41" s="232">
        <v>38</v>
      </c>
      <c r="B41" s="31">
        <v>36</v>
      </c>
      <c r="C41" s="31">
        <v>20</v>
      </c>
      <c r="D41" s="32" t="s">
        <v>152</v>
      </c>
      <c r="E41" s="31">
        <v>1100</v>
      </c>
      <c r="F41" s="32" t="s">
        <v>97</v>
      </c>
      <c r="G41" s="33" t="s">
        <v>60</v>
      </c>
      <c r="H41" s="33">
        <v>4</v>
      </c>
      <c r="I41" s="33" t="s">
        <v>203</v>
      </c>
      <c r="J41" s="33" t="s">
        <v>492</v>
      </c>
      <c r="K41" s="267" t="s">
        <v>58</v>
      </c>
      <c r="M41" s="99">
        <v>11</v>
      </c>
      <c r="N41" s="32" t="s">
        <v>965</v>
      </c>
      <c r="O41" s="31">
        <v>1000</v>
      </c>
      <c r="P41" s="32" t="s">
        <v>44</v>
      </c>
      <c r="Q41" s="33" t="s">
        <v>60</v>
      </c>
      <c r="R41" s="158">
        <v>4</v>
      </c>
      <c r="S41" s="38">
        <v>23</v>
      </c>
      <c r="T41" s="132"/>
      <c r="U41" s="109"/>
      <c r="V41" s="124"/>
      <c r="W41" s="132"/>
      <c r="X41" s="132"/>
      <c r="Y41" s="132"/>
      <c r="Z41" s="39"/>
      <c r="AA41" s="46"/>
      <c r="AB41" s="39"/>
      <c r="AC41" s="46"/>
    </row>
    <row r="42" spans="1:29" ht="15.75">
      <c r="A42" s="232">
        <v>39</v>
      </c>
      <c r="B42" s="31">
        <v>37</v>
      </c>
      <c r="C42" s="31">
        <v>58</v>
      </c>
      <c r="D42" s="32" t="s">
        <v>167</v>
      </c>
      <c r="E42" s="31">
        <v>1000</v>
      </c>
      <c r="F42" s="32" t="s">
        <v>44</v>
      </c>
      <c r="G42" s="33" t="s">
        <v>60</v>
      </c>
      <c r="H42" s="33">
        <v>4</v>
      </c>
      <c r="I42" s="33" t="s">
        <v>544</v>
      </c>
      <c r="J42" s="33" t="s">
        <v>481</v>
      </c>
      <c r="K42" s="267" t="s">
        <v>57</v>
      </c>
      <c r="M42" s="99">
        <v>12</v>
      </c>
      <c r="N42" s="32" t="s">
        <v>391</v>
      </c>
      <c r="O42" s="31">
        <v>1000</v>
      </c>
      <c r="P42" s="32" t="s">
        <v>456</v>
      </c>
      <c r="Q42" s="33" t="s">
        <v>60</v>
      </c>
      <c r="R42" s="158">
        <v>4</v>
      </c>
      <c r="S42" s="38">
        <v>22</v>
      </c>
      <c r="T42" s="132"/>
      <c r="U42" s="109"/>
      <c r="V42" s="124"/>
      <c r="W42" s="132"/>
      <c r="X42" s="132"/>
      <c r="Y42" s="132"/>
      <c r="Z42" s="39"/>
      <c r="AA42" s="46"/>
      <c r="AB42" s="39"/>
      <c r="AC42" s="46"/>
    </row>
    <row r="43" spans="1:29" ht="15.75">
      <c r="A43" s="232" t="s">
        <v>200</v>
      </c>
      <c r="B43" s="31">
        <v>38</v>
      </c>
      <c r="C43" s="31">
        <v>45</v>
      </c>
      <c r="D43" s="32" t="s">
        <v>248</v>
      </c>
      <c r="E43" s="31">
        <v>1000</v>
      </c>
      <c r="F43" s="32" t="s">
        <v>436</v>
      </c>
      <c r="G43" s="33" t="s">
        <v>60</v>
      </c>
      <c r="H43" s="33">
        <v>4</v>
      </c>
      <c r="I43" s="33" t="s">
        <v>483</v>
      </c>
      <c r="J43" s="33" t="s">
        <v>471</v>
      </c>
      <c r="K43" s="267" t="s">
        <v>58</v>
      </c>
      <c r="M43" s="99">
        <v>13</v>
      </c>
      <c r="N43" s="32" t="s">
        <v>633</v>
      </c>
      <c r="O43" s="31">
        <v>1000</v>
      </c>
      <c r="P43" s="32" t="s">
        <v>38</v>
      </c>
      <c r="Q43" s="33" t="s">
        <v>527</v>
      </c>
      <c r="R43" s="158">
        <v>3</v>
      </c>
      <c r="S43" s="38">
        <v>21</v>
      </c>
      <c r="T43" s="132"/>
      <c r="U43" s="109"/>
      <c r="V43" s="124"/>
      <c r="W43" s="132"/>
      <c r="X43" s="132"/>
      <c r="Y43" s="132"/>
      <c r="Z43" s="39"/>
      <c r="AA43" s="46"/>
      <c r="AB43" s="39"/>
      <c r="AC43" s="46"/>
    </row>
    <row r="44" spans="1:29" ht="15.75">
      <c r="A44" s="232" t="s">
        <v>201</v>
      </c>
      <c r="B44" s="31">
        <v>39</v>
      </c>
      <c r="C44" s="31">
        <v>31</v>
      </c>
      <c r="D44" s="32" t="s">
        <v>164</v>
      </c>
      <c r="E44" s="31">
        <v>1000</v>
      </c>
      <c r="F44" s="32" t="s">
        <v>456</v>
      </c>
      <c r="G44" s="33" t="s">
        <v>60</v>
      </c>
      <c r="H44" s="33">
        <v>3</v>
      </c>
      <c r="I44" s="33" t="s">
        <v>483</v>
      </c>
      <c r="J44" s="33" t="s">
        <v>469</v>
      </c>
      <c r="K44" s="267" t="s">
        <v>101</v>
      </c>
      <c r="M44" s="99">
        <v>14</v>
      </c>
      <c r="N44" s="32" t="s">
        <v>518</v>
      </c>
      <c r="O44" s="31">
        <v>1000</v>
      </c>
      <c r="P44" s="32" t="s">
        <v>172</v>
      </c>
      <c r="Q44" s="93" t="s">
        <v>61</v>
      </c>
      <c r="R44" s="99">
        <v>3</v>
      </c>
      <c r="S44" s="38">
        <v>20</v>
      </c>
      <c r="T44" s="132"/>
      <c r="U44" s="109"/>
      <c r="V44" s="124"/>
      <c r="W44" s="132"/>
      <c r="X44" s="132"/>
      <c r="Y44" s="132"/>
      <c r="Z44" s="39"/>
      <c r="AA44" s="46"/>
      <c r="AB44" s="39"/>
      <c r="AC44" s="46"/>
    </row>
    <row r="45" spans="1:29" ht="15.75">
      <c r="A45" s="232" t="s">
        <v>202</v>
      </c>
      <c r="B45" s="31">
        <v>40</v>
      </c>
      <c r="C45" s="31">
        <v>33</v>
      </c>
      <c r="D45" s="32" t="s">
        <v>169</v>
      </c>
      <c r="E45" s="31">
        <v>1000</v>
      </c>
      <c r="F45" s="32" t="s">
        <v>44</v>
      </c>
      <c r="G45" s="33" t="s">
        <v>60</v>
      </c>
      <c r="H45" s="33">
        <v>4</v>
      </c>
      <c r="I45" s="33" t="s">
        <v>483</v>
      </c>
      <c r="J45" s="33" t="s">
        <v>516</v>
      </c>
      <c r="K45" s="267" t="s">
        <v>58</v>
      </c>
      <c r="M45" s="99">
        <v>15</v>
      </c>
      <c r="N45" s="32" t="s">
        <v>247</v>
      </c>
      <c r="O45" s="31">
        <v>1000</v>
      </c>
      <c r="P45" s="32" t="s">
        <v>966</v>
      </c>
      <c r="Q45" s="93" t="s">
        <v>61</v>
      </c>
      <c r="R45" s="99">
        <v>3</v>
      </c>
      <c r="S45" s="38">
        <v>19</v>
      </c>
      <c r="T45" s="132"/>
      <c r="U45" s="109"/>
      <c r="V45" s="124"/>
      <c r="W45" s="132"/>
      <c r="X45" s="132"/>
      <c r="Y45" s="132"/>
      <c r="Z45" s="39"/>
      <c r="AA45" s="46"/>
      <c r="AB45" s="39"/>
      <c r="AC45" s="46"/>
    </row>
    <row r="46" spans="1:29" ht="15.75">
      <c r="A46" s="232" t="s">
        <v>203</v>
      </c>
      <c r="B46" s="31">
        <v>41</v>
      </c>
      <c r="C46" s="31">
        <v>37</v>
      </c>
      <c r="D46" s="32" t="s">
        <v>547</v>
      </c>
      <c r="E46" s="31">
        <v>1000</v>
      </c>
      <c r="F46" s="32" t="s">
        <v>456</v>
      </c>
      <c r="G46" s="33" t="s">
        <v>60</v>
      </c>
      <c r="H46" s="33">
        <v>4</v>
      </c>
      <c r="I46" s="33" t="s">
        <v>225</v>
      </c>
      <c r="J46" s="33" t="s">
        <v>516</v>
      </c>
      <c r="K46" s="267" t="s">
        <v>57</v>
      </c>
      <c r="M46" s="99">
        <v>16</v>
      </c>
      <c r="N46" s="32" t="s">
        <v>556</v>
      </c>
      <c r="O46" s="31">
        <v>1000</v>
      </c>
      <c r="P46" s="32" t="s">
        <v>256</v>
      </c>
      <c r="Q46" s="93" t="s">
        <v>61</v>
      </c>
      <c r="R46" s="99">
        <v>3</v>
      </c>
      <c r="S46" s="38">
        <v>18</v>
      </c>
      <c r="T46" s="132"/>
      <c r="U46" s="109"/>
      <c r="V46" s="124"/>
      <c r="W46" s="132"/>
      <c r="X46" s="132"/>
      <c r="Y46" s="132"/>
      <c r="Z46" s="39"/>
      <c r="AA46" s="46"/>
      <c r="AB46" s="39"/>
      <c r="AC46" s="46"/>
    </row>
    <row r="47" spans="1:29" ht="15.75">
      <c r="A47" s="232" t="s">
        <v>204</v>
      </c>
      <c r="B47" s="31">
        <v>42</v>
      </c>
      <c r="C47" s="31">
        <v>46</v>
      </c>
      <c r="D47" s="32" t="s">
        <v>549</v>
      </c>
      <c r="E47" s="31">
        <v>1000</v>
      </c>
      <c r="F47" s="32" t="s">
        <v>550</v>
      </c>
      <c r="G47" s="33" t="s">
        <v>60</v>
      </c>
      <c r="H47" s="33">
        <v>4</v>
      </c>
      <c r="I47" s="33" t="s">
        <v>225</v>
      </c>
      <c r="J47" s="33" t="s">
        <v>484</v>
      </c>
      <c r="K47" s="267" t="s">
        <v>57</v>
      </c>
      <c r="M47" s="99">
        <v>17</v>
      </c>
      <c r="N47" s="32" t="s">
        <v>967</v>
      </c>
      <c r="O47" s="31">
        <v>1000</v>
      </c>
      <c r="P47" s="32" t="s">
        <v>44</v>
      </c>
      <c r="Q47" s="93" t="s">
        <v>61</v>
      </c>
      <c r="R47" s="99">
        <v>3</v>
      </c>
      <c r="S47" s="38">
        <v>17</v>
      </c>
      <c r="T47" s="132"/>
      <c r="U47" s="109"/>
      <c r="V47" s="124"/>
      <c r="W47" s="132"/>
      <c r="X47" s="132"/>
      <c r="Y47" s="132"/>
      <c r="Z47" s="39"/>
      <c r="AA47" s="46"/>
      <c r="AB47" s="39"/>
      <c r="AC47" s="46"/>
    </row>
    <row r="48" spans="1:29" ht="13.5" customHeight="1">
      <c r="A48" s="232" t="s">
        <v>227</v>
      </c>
      <c r="B48" s="31">
        <v>43</v>
      </c>
      <c r="C48" s="31">
        <v>30</v>
      </c>
      <c r="D48" s="32" t="s">
        <v>242</v>
      </c>
      <c r="E48" s="31">
        <v>1000</v>
      </c>
      <c r="F48" s="32" t="s">
        <v>44</v>
      </c>
      <c r="G48" s="33" t="s">
        <v>60</v>
      </c>
      <c r="H48" s="33">
        <v>4</v>
      </c>
      <c r="I48" s="33" t="s">
        <v>515</v>
      </c>
      <c r="J48" s="33" t="s">
        <v>534</v>
      </c>
      <c r="K48" s="267" t="s">
        <v>100</v>
      </c>
      <c r="M48" s="99">
        <v>18</v>
      </c>
      <c r="N48" s="32" t="s">
        <v>968</v>
      </c>
      <c r="O48" s="31">
        <v>1000</v>
      </c>
      <c r="P48" s="32" t="s">
        <v>557</v>
      </c>
      <c r="Q48" s="93" t="s">
        <v>61</v>
      </c>
      <c r="R48" s="99">
        <v>2</v>
      </c>
      <c r="S48" s="38">
        <v>16</v>
      </c>
      <c r="T48" s="132"/>
      <c r="U48" s="109"/>
      <c r="V48" s="124"/>
      <c r="W48" s="132"/>
      <c r="X48" s="132"/>
      <c r="Y48" s="132"/>
      <c r="Z48" s="39"/>
      <c r="AA48" s="46"/>
      <c r="AB48" s="39"/>
      <c r="AC48" s="46"/>
    </row>
    <row r="49" spans="1:29" ht="15" customHeight="1">
      <c r="A49" s="232" t="s">
        <v>228</v>
      </c>
      <c r="B49" s="31">
        <v>44</v>
      </c>
      <c r="C49" s="31">
        <v>43</v>
      </c>
      <c r="D49" s="32" t="s">
        <v>965</v>
      </c>
      <c r="E49" s="31">
        <v>1000</v>
      </c>
      <c r="F49" s="32" t="s">
        <v>44</v>
      </c>
      <c r="G49" s="33" t="s">
        <v>60</v>
      </c>
      <c r="H49" s="33">
        <v>4</v>
      </c>
      <c r="I49" s="33" t="s">
        <v>515</v>
      </c>
      <c r="J49" s="33" t="s">
        <v>534</v>
      </c>
      <c r="K49" s="267" t="s">
        <v>57</v>
      </c>
      <c r="M49" s="99">
        <v>19</v>
      </c>
      <c r="N49" s="32" t="s">
        <v>393</v>
      </c>
      <c r="O49" s="31">
        <v>1000</v>
      </c>
      <c r="P49" s="32" t="s">
        <v>557</v>
      </c>
      <c r="Q49" s="93" t="s">
        <v>61</v>
      </c>
      <c r="R49" s="99">
        <v>2</v>
      </c>
      <c r="S49" s="38">
        <v>15</v>
      </c>
      <c r="T49" s="132"/>
      <c r="U49" s="109"/>
      <c r="V49" s="124"/>
      <c r="W49" s="132"/>
      <c r="X49" s="132"/>
      <c r="Y49" s="132"/>
      <c r="Z49" s="39"/>
      <c r="AA49" s="46"/>
      <c r="AB49" s="39"/>
      <c r="AC49" s="46"/>
    </row>
    <row r="50" spans="1:29" ht="15.75">
      <c r="A50" s="232" t="s">
        <v>205</v>
      </c>
      <c r="B50" s="31">
        <v>45</v>
      </c>
      <c r="C50" s="31">
        <v>29</v>
      </c>
      <c r="D50" s="32" t="s">
        <v>409</v>
      </c>
      <c r="E50" s="31">
        <v>1000</v>
      </c>
      <c r="F50" s="32" t="s">
        <v>436</v>
      </c>
      <c r="G50" s="33" t="s">
        <v>60</v>
      </c>
      <c r="H50" s="33">
        <v>4</v>
      </c>
      <c r="I50" s="33" t="s">
        <v>224</v>
      </c>
      <c r="J50" s="33" t="s">
        <v>534</v>
      </c>
      <c r="K50" s="267" t="s">
        <v>58</v>
      </c>
      <c r="M50" s="99">
        <v>20</v>
      </c>
      <c r="N50" s="32" t="s">
        <v>969</v>
      </c>
      <c r="O50" s="31">
        <v>1000</v>
      </c>
      <c r="P50" s="32" t="s">
        <v>44</v>
      </c>
      <c r="Q50" s="93" t="s">
        <v>61</v>
      </c>
      <c r="R50" s="99">
        <v>2</v>
      </c>
      <c r="S50" s="38">
        <v>14</v>
      </c>
      <c r="T50" s="132"/>
      <c r="U50" s="109"/>
      <c r="V50" s="124"/>
      <c r="W50" s="132"/>
      <c r="X50" s="132"/>
      <c r="Y50" s="132"/>
      <c r="Z50" s="39"/>
      <c r="AA50" s="46"/>
      <c r="AB50" s="39"/>
      <c r="AC50" s="46"/>
    </row>
    <row r="51" spans="1:29" ht="15.75">
      <c r="A51" s="232" t="s">
        <v>206</v>
      </c>
      <c r="B51" s="31">
        <v>46</v>
      </c>
      <c r="C51" s="31">
        <v>41</v>
      </c>
      <c r="D51" s="32" t="s">
        <v>246</v>
      </c>
      <c r="E51" s="31">
        <v>1000</v>
      </c>
      <c r="F51" s="32" t="s">
        <v>966</v>
      </c>
      <c r="G51" s="33" t="s">
        <v>60</v>
      </c>
      <c r="H51" s="33">
        <v>4</v>
      </c>
      <c r="I51" s="33" t="s">
        <v>197</v>
      </c>
      <c r="J51" s="33" t="s">
        <v>554</v>
      </c>
      <c r="K51" s="267" t="s">
        <v>58</v>
      </c>
      <c r="M51" s="99">
        <v>21</v>
      </c>
      <c r="N51" s="32" t="s">
        <v>397</v>
      </c>
      <c r="O51" s="31">
        <v>1000</v>
      </c>
      <c r="P51" s="32" t="s">
        <v>490</v>
      </c>
      <c r="Q51" s="93" t="s">
        <v>61</v>
      </c>
      <c r="R51" s="99">
        <v>2</v>
      </c>
      <c r="S51" s="38">
        <v>13</v>
      </c>
      <c r="T51" s="132"/>
      <c r="U51" s="109"/>
      <c r="V51" s="124"/>
      <c r="W51" s="132"/>
      <c r="X51" s="132"/>
      <c r="Y51" s="132"/>
      <c r="Z51" s="39"/>
      <c r="AA51" s="46"/>
      <c r="AB51" s="39"/>
      <c r="AC51" s="46"/>
    </row>
    <row r="52" spans="1:29" ht="15.75">
      <c r="A52" s="232" t="s">
        <v>207</v>
      </c>
      <c r="B52" s="31">
        <v>47</v>
      </c>
      <c r="C52" s="31">
        <v>59</v>
      </c>
      <c r="D52" s="32" t="s">
        <v>391</v>
      </c>
      <c r="E52" s="31">
        <v>1000</v>
      </c>
      <c r="F52" s="32" t="s">
        <v>456</v>
      </c>
      <c r="G52" s="33" t="s">
        <v>60</v>
      </c>
      <c r="H52" s="33">
        <v>4</v>
      </c>
      <c r="I52" s="33" t="s">
        <v>197</v>
      </c>
      <c r="J52" s="33" t="s">
        <v>552</v>
      </c>
      <c r="K52" s="267" t="s">
        <v>57</v>
      </c>
      <c r="M52" s="99">
        <v>22</v>
      </c>
      <c r="N52" s="32" t="s">
        <v>396</v>
      </c>
      <c r="O52" s="31">
        <v>1000</v>
      </c>
      <c r="P52" s="32" t="s">
        <v>490</v>
      </c>
      <c r="Q52" s="93" t="s">
        <v>62</v>
      </c>
      <c r="R52" s="99">
        <v>1</v>
      </c>
      <c r="S52" s="38">
        <v>12</v>
      </c>
      <c r="T52" s="132"/>
      <c r="U52" s="109"/>
      <c r="V52" s="124"/>
      <c r="W52" s="132"/>
      <c r="X52" s="132"/>
      <c r="Y52" s="132"/>
      <c r="Z52" s="39"/>
      <c r="AA52" s="46"/>
      <c r="AB52" s="39"/>
      <c r="AC52" s="46"/>
    </row>
    <row r="53" spans="1:29" ht="13.5" customHeight="1">
      <c r="A53" s="232" t="s">
        <v>208</v>
      </c>
      <c r="B53" s="31">
        <v>48</v>
      </c>
      <c r="C53" s="31">
        <v>25</v>
      </c>
      <c r="D53" s="32" t="s">
        <v>418</v>
      </c>
      <c r="E53" s="31">
        <v>1000</v>
      </c>
      <c r="F53" s="32" t="s">
        <v>490</v>
      </c>
      <c r="G53" s="33" t="s">
        <v>527</v>
      </c>
      <c r="H53" s="33">
        <v>3</v>
      </c>
      <c r="I53" s="33" t="s">
        <v>519</v>
      </c>
      <c r="J53" s="33" t="s">
        <v>534</v>
      </c>
      <c r="K53" s="267" t="s">
        <v>56</v>
      </c>
      <c r="M53" s="99">
        <v>23</v>
      </c>
      <c r="N53" s="32" t="s">
        <v>728</v>
      </c>
      <c r="O53" s="31">
        <v>1000</v>
      </c>
      <c r="P53" s="32" t="s">
        <v>557</v>
      </c>
      <c r="Q53" s="93" t="s">
        <v>62</v>
      </c>
      <c r="R53" s="99">
        <v>1</v>
      </c>
      <c r="S53" s="38">
        <v>11</v>
      </c>
      <c r="T53" s="132"/>
      <c r="U53" s="109"/>
      <c r="V53" s="124"/>
      <c r="W53" s="132"/>
      <c r="X53" s="132"/>
      <c r="Y53" s="132"/>
      <c r="Z53" s="39"/>
      <c r="AA53" s="46"/>
      <c r="AB53" s="39"/>
      <c r="AC53" s="46"/>
    </row>
    <row r="54" spans="1:29" ht="15.75" customHeight="1">
      <c r="A54" s="232" t="s">
        <v>209</v>
      </c>
      <c r="B54" s="31">
        <v>49</v>
      </c>
      <c r="C54" s="31">
        <v>26</v>
      </c>
      <c r="D54" s="32" t="s">
        <v>633</v>
      </c>
      <c r="E54" s="31">
        <v>1000</v>
      </c>
      <c r="F54" s="32" t="s">
        <v>38</v>
      </c>
      <c r="G54" s="33" t="s">
        <v>527</v>
      </c>
      <c r="H54" s="33">
        <v>3</v>
      </c>
      <c r="I54" s="33" t="s">
        <v>523</v>
      </c>
      <c r="J54" s="33" t="s">
        <v>498</v>
      </c>
      <c r="K54" s="267" t="s">
        <v>57</v>
      </c>
      <c r="T54" s="146"/>
      <c r="U54" s="146"/>
      <c r="V54" s="146"/>
      <c r="W54" s="146"/>
      <c r="X54" s="146"/>
      <c r="Y54" s="146"/>
      <c r="Z54" s="39"/>
      <c r="AA54" s="46"/>
      <c r="AB54" s="39"/>
      <c r="AC54" s="46"/>
    </row>
    <row r="55" spans="1:29" ht="15.75">
      <c r="A55" s="232" t="s">
        <v>210</v>
      </c>
      <c r="B55" s="31">
        <v>50</v>
      </c>
      <c r="C55" s="31">
        <v>38</v>
      </c>
      <c r="D55" s="32" t="s">
        <v>518</v>
      </c>
      <c r="E55" s="31">
        <v>1000</v>
      </c>
      <c r="F55" s="32" t="s">
        <v>172</v>
      </c>
      <c r="G55" s="33" t="s">
        <v>61</v>
      </c>
      <c r="H55" s="33">
        <v>3</v>
      </c>
      <c r="I55" s="33" t="s">
        <v>226</v>
      </c>
      <c r="J55" s="33" t="s">
        <v>471</v>
      </c>
      <c r="K55" s="267" t="s">
        <v>57</v>
      </c>
      <c r="M55" s="195" t="s">
        <v>148</v>
      </c>
      <c r="T55" s="151"/>
      <c r="U55" s="146"/>
      <c r="V55" s="146"/>
      <c r="W55" s="146"/>
      <c r="X55" s="146"/>
      <c r="Y55" s="146"/>
      <c r="Z55" s="39"/>
      <c r="AA55" s="46"/>
      <c r="AB55" s="39"/>
      <c r="AC55" s="46"/>
    </row>
    <row r="56" spans="1:29" ht="15.75">
      <c r="A56" s="232" t="s">
        <v>211</v>
      </c>
      <c r="B56" s="31">
        <v>51</v>
      </c>
      <c r="C56" s="31">
        <v>50</v>
      </c>
      <c r="D56" s="32" t="s">
        <v>247</v>
      </c>
      <c r="E56" s="31">
        <v>1000</v>
      </c>
      <c r="F56" s="32" t="s">
        <v>966</v>
      </c>
      <c r="G56" s="33" t="s">
        <v>61</v>
      </c>
      <c r="H56" s="33">
        <v>3</v>
      </c>
      <c r="I56" s="33" t="s">
        <v>223</v>
      </c>
      <c r="J56" s="33" t="s">
        <v>531</v>
      </c>
      <c r="K56" s="267" t="s">
        <v>57</v>
      </c>
      <c r="T56" s="146"/>
      <c r="U56" s="146"/>
      <c r="V56" s="146"/>
      <c r="W56" s="146"/>
      <c r="X56" s="146"/>
      <c r="Y56" s="146"/>
      <c r="Z56" s="39"/>
      <c r="AA56" s="46"/>
      <c r="AB56" s="39"/>
      <c r="AC56" s="46"/>
    </row>
    <row r="57" spans="1:29" ht="15.75">
      <c r="A57" s="232" t="s">
        <v>212</v>
      </c>
      <c r="B57" s="31">
        <v>52</v>
      </c>
      <c r="C57" s="31">
        <v>51</v>
      </c>
      <c r="D57" s="32" t="s">
        <v>556</v>
      </c>
      <c r="E57" s="31">
        <v>1000</v>
      </c>
      <c r="F57" s="32" t="s">
        <v>256</v>
      </c>
      <c r="G57" s="33" t="s">
        <v>61</v>
      </c>
      <c r="H57" s="33">
        <v>3</v>
      </c>
      <c r="I57" s="33" t="s">
        <v>223</v>
      </c>
      <c r="J57" s="33" t="s">
        <v>586</v>
      </c>
      <c r="K57" s="267" t="s">
        <v>57</v>
      </c>
      <c r="M57" s="167" t="s">
        <v>138</v>
      </c>
      <c r="N57" s="200" t="s">
        <v>51</v>
      </c>
      <c r="O57" s="167" t="s">
        <v>68</v>
      </c>
      <c r="P57" s="167"/>
      <c r="Q57" s="167" t="s">
        <v>52</v>
      </c>
      <c r="R57" s="167" t="s">
        <v>243</v>
      </c>
      <c r="T57" s="152"/>
      <c r="U57" s="153"/>
      <c r="V57" s="152"/>
      <c r="W57" s="154"/>
      <c r="X57" s="154"/>
      <c r="Y57" s="154"/>
      <c r="Z57" s="39"/>
      <c r="AA57" s="46"/>
      <c r="AB57" s="39"/>
      <c r="AC57" s="46"/>
    </row>
    <row r="58" spans="1:29" ht="15.75">
      <c r="A58" s="146"/>
      <c r="B58" s="31">
        <v>53</v>
      </c>
      <c r="C58" s="31">
        <v>44</v>
      </c>
      <c r="D58" s="32" t="s">
        <v>967</v>
      </c>
      <c r="E58" s="31">
        <v>1000</v>
      </c>
      <c r="F58" s="32" t="s">
        <v>44</v>
      </c>
      <c r="G58" s="33" t="s">
        <v>61</v>
      </c>
      <c r="H58" s="33">
        <v>3</v>
      </c>
      <c r="I58" s="33" t="s">
        <v>222</v>
      </c>
      <c r="J58" s="33" t="s">
        <v>498</v>
      </c>
      <c r="K58" s="267" t="s">
        <v>57</v>
      </c>
      <c r="M58" s="99">
        <v>1</v>
      </c>
      <c r="N58" s="32" t="s">
        <v>117</v>
      </c>
      <c r="O58" s="31">
        <v>1572</v>
      </c>
      <c r="P58" s="32" t="s">
        <v>256</v>
      </c>
      <c r="Q58" s="33" t="s">
        <v>70</v>
      </c>
      <c r="R58" s="99">
        <v>6</v>
      </c>
      <c r="S58" s="38">
        <v>40</v>
      </c>
      <c r="T58" s="132"/>
      <c r="U58" s="109"/>
      <c r="V58" s="124"/>
      <c r="W58" s="132"/>
      <c r="X58" s="132"/>
      <c r="Y58" s="132"/>
      <c r="Z58" s="39"/>
      <c r="AA58" s="46"/>
      <c r="AB58" s="39"/>
      <c r="AC58" s="46"/>
    </row>
    <row r="59" spans="1:29" ht="15.75">
      <c r="A59" s="146"/>
      <c r="B59" s="31">
        <v>54</v>
      </c>
      <c r="C59" s="31">
        <v>49</v>
      </c>
      <c r="D59" s="32" t="s">
        <v>724</v>
      </c>
      <c r="E59" s="31">
        <v>1000</v>
      </c>
      <c r="F59" s="32" t="s">
        <v>550</v>
      </c>
      <c r="G59" s="33" t="s">
        <v>61</v>
      </c>
      <c r="H59" s="33">
        <v>3</v>
      </c>
      <c r="I59" s="33" t="s">
        <v>199</v>
      </c>
      <c r="J59" s="33" t="s">
        <v>526</v>
      </c>
      <c r="K59" s="267" t="s">
        <v>58</v>
      </c>
      <c r="M59" s="99">
        <v>2</v>
      </c>
      <c r="N59" s="32" t="s">
        <v>111</v>
      </c>
      <c r="O59" s="31">
        <v>1250</v>
      </c>
      <c r="P59" s="32" t="s">
        <v>172</v>
      </c>
      <c r="Q59" s="33" t="s">
        <v>70</v>
      </c>
      <c r="R59" s="99">
        <v>5</v>
      </c>
      <c r="S59" s="38">
        <v>35</v>
      </c>
      <c r="T59" s="132"/>
      <c r="U59" s="109"/>
      <c r="V59" s="124"/>
      <c r="W59" s="132"/>
      <c r="X59" s="132"/>
      <c r="Y59" s="132"/>
      <c r="Z59" s="39"/>
      <c r="AA59" s="46"/>
      <c r="AB59" s="39"/>
      <c r="AC59" s="46"/>
    </row>
    <row r="60" spans="1:29" ht="15.75" customHeight="1">
      <c r="A60" s="146"/>
      <c r="B60" s="31">
        <v>55</v>
      </c>
      <c r="C60" s="31">
        <v>63</v>
      </c>
      <c r="D60" s="32" t="s">
        <v>968</v>
      </c>
      <c r="E60" s="31">
        <v>1000</v>
      </c>
      <c r="F60" s="32" t="s">
        <v>557</v>
      </c>
      <c r="G60" s="33" t="s">
        <v>61</v>
      </c>
      <c r="H60" s="33">
        <v>2</v>
      </c>
      <c r="I60" s="33" t="s">
        <v>553</v>
      </c>
      <c r="J60" s="33" t="s">
        <v>552</v>
      </c>
      <c r="K60" s="267" t="s">
        <v>57</v>
      </c>
      <c r="M60" s="99">
        <v>3</v>
      </c>
      <c r="N60" s="32" t="s">
        <v>136</v>
      </c>
      <c r="O60" s="31">
        <v>1100</v>
      </c>
      <c r="P60" s="32" t="s">
        <v>97</v>
      </c>
      <c r="Q60" s="33" t="s">
        <v>474</v>
      </c>
      <c r="R60" s="99">
        <v>5</v>
      </c>
      <c r="S60" s="38">
        <v>32</v>
      </c>
      <c r="T60" s="132"/>
      <c r="U60" s="109"/>
      <c r="V60" s="124"/>
      <c r="W60" s="132"/>
      <c r="X60" s="132"/>
      <c r="Y60" s="132"/>
      <c r="Z60" s="39"/>
      <c r="AA60" s="46"/>
      <c r="AB60" s="39"/>
      <c r="AC60" s="46"/>
    </row>
    <row r="61" spans="1:29" ht="15.75" customHeight="1">
      <c r="A61" s="146"/>
      <c r="B61" s="31">
        <v>56</v>
      </c>
      <c r="C61" s="31">
        <v>36</v>
      </c>
      <c r="D61" s="32" t="s">
        <v>393</v>
      </c>
      <c r="E61" s="31">
        <v>1000</v>
      </c>
      <c r="F61" s="32" t="s">
        <v>557</v>
      </c>
      <c r="G61" s="33" t="s">
        <v>61</v>
      </c>
      <c r="H61" s="33">
        <v>2</v>
      </c>
      <c r="I61" s="33" t="s">
        <v>196</v>
      </c>
      <c r="J61" s="33" t="s">
        <v>676</v>
      </c>
      <c r="K61" s="267" t="s">
        <v>57</v>
      </c>
      <c r="M61" s="99">
        <v>4</v>
      </c>
      <c r="N61" s="32" t="s">
        <v>175</v>
      </c>
      <c r="O61" s="31">
        <v>1313</v>
      </c>
      <c r="P61" s="32" t="s">
        <v>115</v>
      </c>
      <c r="Q61" s="33" t="s">
        <v>59</v>
      </c>
      <c r="R61" s="99">
        <v>5</v>
      </c>
      <c r="S61" s="38">
        <v>30</v>
      </c>
      <c r="T61" s="132"/>
      <c r="U61" s="109"/>
      <c r="V61" s="124"/>
      <c r="W61" s="132"/>
      <c r="X61" s="132"/>
      <c r="Y61" s="132"/>
      <c r="Z61" s="39"/>
      <c r="AA61" s="46"/>
      <c r="AB61" s="39"/>
      <c r="AC61" s="46"/>
    </row>
    <row r="62" spans="1:29" ht="15.75" customHeight="1">
      <c r="A62" s="146"/>
      <c r="B62" s="31">
        <v>57</v>
      </c>
      <c r="C62" s="31">
        <v>56</v>
      </c>
      <c r="D62" s="32" t="s">
        <v>969</v>
      </c>
      <c r="E62" s="31">
        <v>1000</v>
      </c>
      <c r="F62" s="32" t="s">
        <v>44</v>
      </c>
      <c r="G62" s="33" t="s">
        <v>61</v>
      </c>
      <c r="H62" s="33">
        <v>2</v>
      </c>
      <c r="I62" s="33" t="s">
        <v>964</v>
      </c>
      <c r="J62" s="33" t="s">
        <v>690</v>
      </c>
      <c r="K62" s="267" t="s">
        <v>57</v>
      </c>
      <c r="M62" s="99">
        <v>5</v>
      </c>
      <c r="N62" s="32" t="s">
        <v>252</v>
      </c>
      <c r="O62" s="31">
        <v>1250</v>
      </c>
      <c r="P62" s="32" t="s">
        <v>436</v>
      </c>
      <c r="Q62" s="33" t="s">
        <v>59</v>
      </c>
      <c r="R62" s="99">
        <v>5</v>
      </c>
      <c r="S62" s="38">
        <v>29</v>
      </c>
      <c r="T62" s="132"/>
      <c r="U62" s="109"/>
      <c r="V62" s="124"/>
      <c r="W62" s="132"/>
      <c r="X62" s="132"/>
      <c r="Y62" s="132"/>
      <c r="Z62" s="39"/>
      <c r="AA62" s="46"/>
      <c r="AB62" s="39"/>
      <c r="AC62" s="46"/>
    </row>
    <row r="63" spans="1:29" ht="15.75">
      <c r="A63" s="146"/>
      <c r="B63" s="31">
        <v>58</v>
      </c>
      <c r="C63" s="31">
        <v>39</v>
      </c>
      <c r="D63" s="32" t="s">
        <v>397</v>
      </c>
      <c r="E63" s="31">
        <v>1000</v>
      </c>
      <c r="F63" s="32" t="s">
        <v>490</v>
      </c>
      <c r="G63" s="33" t="s">
        <v>61</v>
      </c>
      <c r="H63" s="33">
        <v>2</v>
      </c>
      <c r="I63" s="33" t="s">
        <v>970</v>
      </c>
      <c r="J63" s="33" t="s">
        <v>664</v>
      </c>
      <c r="K63" s="267" t="s">
        <v>57</v>
      </c>
      <c r="M63" s="99">
        <v>6</v>
      </c>
      <c r="N63" s="32" t="s">
        <v>157</v>
      </c>
      <c r="O63" s="31">
        <v>1100</v>
      </c>
      <c r="P63" s="32" t="s">
        <v>97</v>
      </c>
      <c r="Q63" s="33" t="s">
        <v>59</v>
      </c>
      <c r="R63" s="99">
        <v>5</v>
      </c>
      <c r="S63" s="38">
        <v>28</v>
      </c>
      <c r="T63" s="132"/>
      <c r="U63" s="109"/>
      <c r="V63" s="124"/>
      <c r="W63" s="132"/>
      <c r="X63" s="132"/>
      <c r="Y63" s="132"/>
      <c r="Z63" s="39"/>
      <c r="AA63" s="46"/>
      <c r="AB63" s="39"/>
      <c r="AC63" s="46"/>
    </row>
    <row r="64" spans="1:29" ht="15.75">
      <c r="A64" s="146"/>
      <c r="B64" s="31">
        <v>59</v>
      </c>
      <c r="C64" s="31">
        <v>57</v>
      </c>
      <c r="D64" s="32" t="s">
        <v>723</v>
      </c>
      <c r="E64" s="31">
        <v>1000</v>
      </c>
      <c r="F64" s="32" t="s">
        <v>550</v>
      </c>
      <c r="G64" s="33" t="s">
        <v>559</v>
      </c>
      <c r="H64" s="33">
        <v>2</v>
      </c>
      <c r="I64" s="33" t="s">
        <v>553</v>
      </c>
      <c r="J64" s="33" t="s">
        <v>552</v>
      </c>
      <c r="K64" s="267" t="s">
        <v>362</v>
      </c>
      <c r="M64" s="99">
        <v>7</v>
      </c>
      <c r="N64" s="32" t="s">
        <v>237</v>
      </c>
      <c r="O64" s="31">
        <v>1100</v>
      </c>
      <c r="P64" s="32" t="s">
        <v>490</v>
      </c>
      <c r="Q64" s="33" t="s">
        <v>59</v>
      </c>
      <c r="R64" s="99">
        <v>5</v>
      </c>
      <c r="S64" s="38">
        <v>27</v>
      </c>
      <c r="T64" s="132"/>
      <c r="U64" s="109"/>
      <c r="V64" s="124"/>
      <c r="W64" s="132"/>
      <c r="X64" s="132"/>
      <c r="Y64" s="132"/>
      <c r="Z64" s="39"/>
      <c r="AA64" s="46"/>
      <c r="AB64" s="39"/>
      <c r="AC64" s="46"/>
    </row>
    <row r="65" spans="1:29" ht="15.75">
      <c r="A65" s="146"/>
      <c r="B65" s="31">
        <v>60</v>
      </c>
      <c r="C65" s="31">
        <v>42</v>
      </c>
      <c r="D65" s="32" t="s">
        <v>368</v>
      </c>
      <c r="E65" s="31">
        <v>1000</v>
      </c>
      <c r="F65" s="32" t="s">
        <v>436</v>
      </c>
      <c r="G65" s="33" t="s">
        <v>559</v>
      </c>
      <c r="H65" s="33">
        <v>1</v>
      </c>
      <c r="I65" s="33" t="s">
        <v>193</v>
      </c>
      <c r="J65" s="33" t="s">
        <v>561</v>
      </c>
      <c r="K65" s="267" t="s">
        <v>362</v>
      </c>
      <c r="M65" s="99">
        <v>8</v>
      </c>
      <c r="N65" s="32" t="s">
        <v>757</v>
      </c>
      <c r="O65" s="31">
        <v>1000</v>
      </c>
      <c r="P65" s="32" t="s">
        <v>447</v>
      </c>
      <c r="Q65" s="33" t="s">
        <v>59</v>
      </c>
      <c r="R65" s="99">
        <v>5</v>
      </c>
      <c r="S65" s="38">
        <v>26</v>
      </c>
      <c r="T65" s="132"/>
      <c r="U65" s="109"/>
      <c r="V65" s="124"/>
      <c r="W65" s="132"/>
      <c r="X65" s="132"/>
      <c r="Y65" s="132"/>
      <c r="Z65" s="39"/>
      <c r="AA65" s="46"/>
      <c r="AB65" s="39"/>
      <c r="AC65" s="46"/>
    </row>
    <row r="66" spans="1:29" ht="15.75">
      <c r="A66" s="146"/>
      <c r="B66" s="31">
        <v>61</v>
      </c>
      <c r="C66" s="31">
        <v>23</v>
      </c>
      <c r="D66" s="32" t="s">
        <v>396</v>
      </c>
      <c r="E66" s="31">
        <v>1000</v>
      </c>
      <c r="F66" s="32" t="s">
        <v>490</v>
      </c>
      <c r="G66" s="33" t="s">
        <v>62</v>
      </c>
      <c r="H66" s="33">
        <v>1</v>
      </c>
      <c r="I66" s="33" t="s">
        <v>223</v>
      </c>
      <c r="J66" s="33" t="s">
        <v>531</v>
      </c>
      <c r="K66" s="267" t="s">
        <v>57</v>
      </c>
      <c r="M66" s="99">
        <v>9</v>
      </c>
      <c r="N66" s="32" t="s">
        <v>162</v>
      </c>
      <c r="O66" s="31">
        <v>1000</v>
      </c>
      <c r="P66" s="32" t="s">
        <v>513</v>
      </c>
      <c r="Q66" s="33" t="s">
        <v>59</v>
      </c>
      <c r="R66" s="99">
        <v>5</v>
      </c>
      <c r="S66" s="38">
        <v>25</v>
      </c>
      <c r="T66" s="132"/>
      <c r="U66" s="109"/>
      <c r="V66" s="124"/>
      <c r="W66" s="132"/>
      <c r="X66" s="132"/>
      <c r="Y66" s="132"/>
      <c r="Z66" s="39"/>
      <c r="AA66" s="46"/>
      <c r="AB66" s="39"/>
      <c r="AC66" s="46"/>
    </row>
    <row r="67" spans="1:29" ht="15.75">
      <c r="A67" s="146"/>
      <c r="B67" s="31">
        <v>62</v>
      </c>
      <c r="C67" s="31">
        <v>32</v>
      </c>
      <c r="D67" s="32" t="s">
        <v>728</v>
      </c>
      <c r="E67" s="31">
        <v>1000</v>
      </c>
      <c r="F67" s="32" t="s">
        <v>557</v>
      </c>
      <c r="G67" s="33" t="s">
        <v>62</v>
      </c>
      <c r="H67" s="33">
        <v>1</v>
      </c>
      <c r="I67" s="33" t="s">
        <v>195</v>
      </c>
      <c r="J67" s="33" t="s">
        <v>649</v>
      </c>
      <c r="K67" s="267" t="s">
        <v>57</v>
      </c>
      <c r="M67" s="99">
        <v>10</v>
      </c>
      <c r="N67" s="32" t="s">
        <v>140</v>
      </c>
      <c r="O67" s="31">
        <v>1000</v>
      </c>
      <c r="P67" s="32" t="s">
        <v>115</v>
      </c>
      <c r="Q67" s="33" t="s">
        <v>500</v>
      </c>
      <c r="R67" s="99">
        <v>4</v>
      </c>
      <c r="S67" s="38">
        <v>24</v>
      </c>
      <c r="T67" s="132"/>
      <c r="U67" s="109"/>
      <c r="V67" s="124"/>
      <c r="W67" s="132"/>
      <c r="X67" s="132"/>
      <c r="Y67" s="132"/>
      <c r="Z67" s="39"/>
      <c r="AA67" s="46"/>
      <c r="AB67" s="39"/>
      <c r="AC67" s="46"/>
    </row>
    <row r="68" spans="1:29" ht="15.75">
      <c r="A68" s="146"/>
      <c r="B68" s="31">
        <v>63</v>
      </c>
      <c r="C68" s="31">
        <v>40</v>
      </c>
      <c r="D68" s="32" t="s">
        <v>842</v>
      </c>
      <c r="E68" s="31">
        <v>1000</v>
      </c>
      <c r="F68" s="32" t="s">
        <v>557</v>
      </c>
      <c r="G68" s="33" t="s">
        <v>570</v>
      </c>
      <c r="H68" s="33">
        <v>0</v>
      </c>
      <c r="I68" s="33" t="s">
        <v>560</v>
      </c>
      <c r="J68" s="33" t="s">
        <v>571</v>
      </c>
      <c r="K68" s="267" t="s">
        <v>362</v>
      </c>
      <c r="M68" s="99">
        <v>11</v>
      </c>
      <c r="N68" s="32" t="s">
        <v>152</v>
      </c>
      <c r="O68" s="31">
        <v>1100</v>
      </c>
      <c r="P68" s="32" t="s">
        <v>97</v>
      </c>
      <c r="Q68" s="33" t="s">
        <v>60</v>
      </c>
      <c r="R68" s="158">
        <v>4</v>
      </c>
      <c r="S68" s="38">
        <v>23</v>
      </c>
      <c r="T68" s="132"/>
      <c r="U68" s="109"/>
      <c r="V68" s="124"/>
      <c r="W68" s="132"/>
      <c r="X68" s="132"/>
      <c r="Y68" s="132"/>
      <c r="Z68" s="39"/>
      <c r="AA68" s="46"/>
      <c r="AB68" s="39"/>
      <c r="AC68" s="46"/>
    </row>
    <row r="69" spans="1:25" ht="15.75">
      <c r="A69" s="146"/>
      <c r="B69" s="146"/>
      <c r="C69" s="146"/>
      <c r="D69" s="146"/>
      <c r="E69" s="146"/>
      <c r="F69" s="146"/>
      <c r="G69" s="146"/>
      <c r="I69" s="210"/>
      <c r="K69" s="146"/>
      <c r="M69" s="99">
        <v>12</v>
      </c>
      <c r="N69" s="32" t="s">
        <v>248</v>
      </c>
      <c r="O69" s="31">
        <v>1000</v>
      </c>
      <c r="P69" s="32" t="s">
        <v>436</v>
      </c>
      <c r="Q69" s="33" t="s">
        <v>60</v>
      </c>
      <c r="R69" s="122">
        <v>4</v>
      </c>
      <c r="S69" s="38">
        <v>22</v>
      </c>
      <c r="T69" s="132"/>
      <c r="U69" s="109"/>
      <c r="V69" s="124"/>
      <c r="W69" s="132"/>
      <c r="X69" s="132"/>
      <c r="Y69" s="132"/>
    </row>
    <row r="70" spans="1:25" ht="15.75">
      <c r="A70" s="146"/>
      <c r="B70" s="146"/>
      <c r="C70" s="146"/>
      <c r="D70" s="146"/>
      <c r="E70" s="146"/>
      <c r="F70" s="146"/>
      <c r="G70" s="146"/>
      <c r="I70" s="210"/>
      <c r="K70" s="146"/>
      <c r="M70" s="99">
        <v>13</v>
      </c>
      <c r="N70" s="32" t="s">
        <v>169</v>
      </c>
      <c r="O70" s="31">
        <v>1000</v>
      </c>
      <c r="P70" s="32" t="s">
        <v>44</v>
      </c>
      <c r="Q70" s="33" t="s">
        <v>60</v>
      </c>
      <c r="R70" s="158">
        <v>4</v>
      </c>
      <c r="S70" s="38">
        <v>21</v>
      </c>
      <c r="T70" s="132"/>
      <c r="U70" s="109"/>
      <c r="V70" s="124"/>
      <c r="W70" s="132"/>
      <c r="X70" s="132"/>
      <c r="Y70" s="132"/>
    </row>
    <row r="71" spans="1:25" ht="15.75">
      <c r="A71" s="146"/>
      <c r="B71" s="146"/>
      <c r="C71" s="146"/>
      <c r="D71" s="146"/>
      <c r="E71" s="146"/>
      <c r="F71" s="146"/>
      <c r="G71" s="146"/>
      <c r="I71" s="146"/>
      <c r="K71" s="146"/>
      <c r="M71" s="99">
        <v>14</v>
      </c>
      <c r="N71" s="32" t="s">
        <v>409</v>
      </c>
      <c r="O71" s="31">
        <v>1000</v>
      </c>
      <c r="P71" s="32" t="s">
        <v>436</v>
      </c>
      <c r="Q71" s="93" t="s">
        <v>60</v>
      </c>
      <c r="R71" s="99">
        <v>4</v>
      </c>
      <c r="S71" s="38">
        <v>20</v>
      </c>
      <c r="T71" s="132"/>
      <c r="U71" s="109"/>
      <c r="V71" s="124"/>
      <c r="W71" s="132"/>
      <c r="X71" s="132"/>
      <c r="Y71" s="132"/>
    </row>
    <row r="72" spans="1:25" ht="15.75">
      <c r="A72" s="146"/>
      <c r="B72" s="146"/>
      <c r="C72" s="146"/>
      <c r="D72" s="146"/>
      <c r="E72" s="146"/>
      <c r="F72" s="146"/>
      <c r="G72" s="146"/>
      <c r="I72" s="210"/>
      <c r="K72" s="146"/>
      <c r="M72" s="99">
        <v>15</v>
      </c>
      <c r="N72" s="32" t="s">
        <v>246</v>
      </c>
      <c r="O72" s="31">
        <v>1000</v>
      </c>
      <c r="P72" s="32" t="s">
        <v>966</v>
      </c>
      <c r="Q72" s="93" t="s">
        <v>60</v>
      </c>
      <c r="R72" s="99">
        <v>4</v>
      </c>
      <c r="S72" s="38">
        <v>19</v>
      </c>
      <c r="T72" s="132"/>
      <c r="U72" s="109"/>
      <c r="V72" s="124"/>
      <c r="W72" s="132"/>
      <c r="X72" s="132"/>
      <c r="Y72" s="132"/>
    </row>
    <row r="73" spans="1:25" ht="15.75">
      <c r="A73" s="146"/>
      <c r="B73" s="146"/>
      <c r="C73" s="146"/>
      <c r="D73" s="146"/>
      <c r="E73" s="146"/>
      <c r="F73" s="146"/>
      <c r="G73" s="146"/>
      <c r="I73" s="146"/>
      <c r="K73" s="146"/>
      <c r="M73" s="99">
        <v>16</v>
      </c>
      <c r="N73" s="32" t="s">
        <v>724</v>
      </c>
      <c r="O73" s="31">
        <v>1000</v>
      </c>
      <c r="P73" s="32" t="s">
        <v>550</v>
      </c>
      <c r="Q73" s="93" t="s">
        <v>61</v>
      </c>
      <c r="R73" s="99">
        <v>3</v>
      </c>
      <c r="S73" s="38">
        <v>18</v>
      </c>
      <c r="T73" s="132"/>
      <c r="U73" s="109"/>
      <c r="V73" s="124"/>
      <c r="W73" s="132"/>
      <c r="X73" s="132"/>
      <c r="Y73" s="132"/>
    </row>
    <row r="74" spans="1:25" ht="12.75">
      <c r="A74" s="146"/>
      <c r="B74" s="146"/>
      <c r="C74" s="146"/>
      <c r="D74" s="146"/>
      <c r="E74" s="146"/>
      <c r="F74" s="146"/>
      <c r="G74" s="146"/>
      <c r="I74" s="210"/>
      <c r="K74" s="146"/>
      <c r="T74" s="146"/>
      <c r="U74" s="146"/>
      <c r="V74" s="146"/>
      <c r="W74" s="146"/>
      <c r="X74" s="146"/>
      <c r="Y74" s="146"/>
    </row>
    <row r="75" spans="1:25" ht="15.75">
      <c r="A75" s="146"/>
      <c r="B75" s="146"/>
      <c r="C75" s="146"/>
      <c r="D75" s="146"/>
      <c r="E75" s="146"/>
      <c r="F75" s="146"/>
      <c r="G75" s="146"/>
      <c r="I75" s="146"/>
      <c r="K75" s="146"/>
      <c r="M75" s="195" t="s">
        <v>149</v>
      </c>
      <c r="T75" s="151"/>
      <c r="U75" s="146"/>
      <c r="V75" s="146"/>
      <c r="W75" s="146"/>
      <c r="X75" s="146"/>
      <c r="Y75" s="146"/>
    </row>
    <row r="76" spans="1:25" ht="12.75">
      <c r="A76" s="146"/>
      <c r="B76" s="146"/>
      <c r="C76" s="146"/>
      <c r="D76" s="146"/>
      <c r="E76" s="146"/>
      <c r="F76" s="146"/>
      <c r="G76" s="146"/>
      <c r="I76" s="146"/>
      <c r="K76" s="146"/>
      <c r="M76" s="38"/>
      <c r="T76" s="146"/>
      <c r="U76" s="146"/>
      <c r="V76" s="146"/>
      <c r="W76" s="146"/>
      <c r="X76" s="146"/>
      <c r="Y76" s="146"/>
    </row>
    <row r="77" spans="1:25" ht="15.75">
      <c r="A77" s="146"/>
      <c r="B77" s="146"/>
      <c r="C77" s="146"/>
      <c r="D77" s="146"/>
      <c r="E77" s="146"/>
      <c r="F77" s="146"/>
      <c r="G77" s="146"/>
      <c r="I77" s="146"/>
      <c r="K77" s="146"/>
      <c r="M77" s="167" t="s">
        <v>138</v>
      </c>
      <c r="N77" s="200" t="s">
        <v>51</v>
      </c>
      <c r="O77" s="167" t="s">
        <v>68</v>
      </c>
      <c r="P77" s="167"/>
      <c r="Q77" s="167" t="s">
        <v>52</v>
      </c>
      <c r="R77" s="167" t="s">
        <v>243</v>
      </c>
      <c r="T77" s="152"/>
      <c r="U77" s="153"/>
      <c r="V77" s="152"/>
      <c r="W77" s="154"/>
      <c r="X77" s="154"/>
      <c r="Y77" s="154"/>
    </row>
    <row r="78" spans="1:25" ht="15.75">
      <c r="A78" s="146"/>
      <c r="B78" s="146"/>
      <c r="C78" s="146"/>
      <c r="D78" s="146"/>
      <c r="E78" s="146"/>
      <c r="F78" s="146"/>
      <c r="G78" s="146"/>
      <c r="I78" s="146"/>
      <c r="K78" s="146"/>
      <c r="M78" s="99">
        <v>1</v>
      </c>
      <c r="N78" s="32" t="s">
        <v>92</v>
      </c>
      <c r="O78" s="31">
        <v>1000</v>
      </c>
      <c r="P78" s="32" t="s">
        <v>172</v>
      </c>
      <c r="Q78" s="33" t="s">
        <v>70</v>
      </c>
      <c r="R78" s="99">
        <v>6</v>
      </c>
      <c r="S78" s="38">
        <v>40</v>
      </c>
      <c r="T78" s="132"/>
      <c r="U78" s="109"/>
      <c r="V78" s="124"/>
      <c r="W78" s="132"/>
      <c r="X78" s="132"/>
      <c r="Y78" s="132"/>
    </row>
    <row r="79" spans="1:25" ht="15.75">
      <c r="A79">
        <v>49</v>
      </c>
      <c r="M79" s="99">
        <v>2</v>
      </c>
      <c r="N79" s="32" t="s">
        <v>102</v>
      </c>
      <c r="O79" s="31">
        <v>1356</v>
      </c>
      <c r="P79" s="32" t="s">
        <v>115</v>
      </c>
      <c r="Q79" s="33" t="s">
        <v>70</v>
      </c>
      <c r="R79" s="99">
        <v>5</v>
      </c>
      <c r="S79" s="38">
        <v>35</v>
      </c>
      <c r="T79" s="132"/>
      <c r="U79" s="109"/>
      <c r="V79" s="124"/>
      <c r="W79" s="132"/>
      <c r="X79" s="132"/>
      <c r="Y79" s="132"/>
    </row>
    <row r="80" spans="13:25" ht="15.75">
      <c r="M80" s="99">
        <v>3</v>
      </c>
      <c r="N80" s="32" t="s">
        <v>37</v>
      </c>
      <c r="O80" s="31">
        <v>1250</v>
      </c>
      <c r="P80" s="32" t="s">
        <v>447</v>
      </c>
      <c r="Q80" s="33" t="s">
        <v>70</v>
      </c>
      <c r="R80" s="99">
        <v>6</v>
      </c>
      <c r="S80" s="38">
        <v>32</v>
      </c>
      <c r="T80" s="132"/>
      <c r="U80" s="109"/>
      <c r="V80" s="124"/>
      <c r="W80" s="132"/>
      <c r="X80" s="132"/>
      <c r="Y80" s="132"/>
    </row>
    <row r="81" spans="13:25" ht="15.75">
      <c r="M81" s="99">
        <v>4</v>
      </c>
      <c r="N81" s="32" t="s">
        <v>255</v>
      </c>
      <c r="O81" s="31">
        <v>1250</v>
      </c>
      <c r="P81" s="32" t="s">
        <v>490</v>
      </c>
      <c r="Q81" s="33" t="s">
        <v>70</v>
      </c>
      <c r="R81" s="99">
        <v>6</v>
      </c>
      <c r="S81" s="38">
        <v>30</v>
      </c>
      <c r="T81" s="132"/>
      <c r="U81" s="109"/>
      <c r="V81" s="124"/>
      <c r="W81" s="132"/>
      <c r="X81" s="132"/>
      <c r="Y81" s="132"/>
    </row>
    <row r="82" spans="13:25" ht="15.75">
      <c r="M82" s="99">
        <v>5</v>
      </c>
      <c r="N82" s="32" t="s">
        <v>134</v>
      </c>
      <c r="O82" s="31">
        <v>1250</v>
      </c>
      <c r="P82" s="32" t="s">
        <v>97</v>
      </c>
      <c r="Q82" s="33" t="s">
        <v>474</v>
      </c>
      <c r="R82" s="99">
        <v>5</v>
      </c>
      <c r="S82" s="38">
        <v>29</v>
      </c>
      <c r="T82" s="132"/>
      <c r="U82" s="109"/>
      <c r="V82" s="124"/>
      <c r="W82" s="132"/>
      <c r="X82" s="132"/>
      <c r="Y82" s="132"/>
    </row>
    <row r="83" spans="13:25" ht="15.75">
      <c r="M83" s="99">
        <v>6</v>
      </c>
      <c r="N83" s="32" t="s">
        <v>477</v>
      </c>
      <c r="O83" s="31">
        <v>1000</v>
      </c>
      <c r="P83" s="32" t="s">
        <v>172</v>
      </c>
      <c r="Q83" s="33" t="s">
        <v>474</v>
      </c>
      <c r="R83" s="99">
        <v>5</v>
      </c>
      <c r="S83" s="38">
        <v>28</v>
      </c>
      <c r="T83" s="132"/>
      <c r="U83" s="109"/>
      <c r="V83" s="124"/>
      <c r="W83" s="132"/>
      <c r="X83" s="132"/>
      <c r="Y83" s="132"/>
    </row>
    <row r="84" spans="13:25" ht="15.75">
      <c r="M84" s="99">
        <v>7</v>
      </c>
      <c r="N84" s="32" t="s">
        <v>414</v>
      </c>
      <c r="O84" s="31">
        <v>1000</v>
      </c>
      <c r="P84" s="32" t="s">
        <v>447</v>
      </c>
      <c r="Q84" s="33" t="s">
        <v>500</v>
      </c>
      <c r="R84" s="99">
        <v>4</v>
      </c>
      <c r="S84" s="38">
        <v>27</v>
      </c>
      <c r="T84" s="132"/>
      <c r="U84" s="109"/>
      <c r="V84" s="124"/>
      <c r="W84" s="132"/>
      <c r="X84" s="132"/>
      <c r="Y84" s="132"/>
    </row>
    <row r="85" spans="13:25" ht="15.75">
      <c r="M85" s="99">
        <v>8</v>
      </c>
      <c r="N85" s="32" t="s">
        <v>161</v>
      </c>
      <c r="O85" s="31">
        <v>1000</v>
      </c>
      <c r="P85" s="32" t="s">
        <v>172</v>
      </c>
      <c r="Q85" s="33" t="s">
        <v>500</v>
      </c>
      <c r="R85" s="99">
        <v>4</v>
      </c>
      <c r="S85" s="38">
        <v>26</v>
      </c>
      <c r="T85" s="132"/>
      <c r="U85" s="109"/>
      <c r="V85" s="124"/>
      <c r="W85" s="132"/>
      <c r="X85" s="132"/>
      <c r="Y85" s="132"/>
    </row>
    <row r="86" spans="13:25" ht="15.75">
      <c r="M86" s="99">
        <v>9</v>
      </c>
      <c r="N86" s="103" t="s">
        <v>418</v>
      </c>
      <c r="O86" s="31">
        <v>1000</v>
      </c>
      <c r="P86" s="32" t="s">
        <v>490</v>
      </c>
      <c r="Q86" s="93" t="s">
        <v>527</v>
      </c>
      <c r="R86" s="99">
        <v>3</v>
      </c>
      <c r="S86" s="38">
        <v>25</v>
      </c>
      <c r="T86" s="132"/>
      <c r="U86" s="109"/>
      <c r="V86" s="124"/>
      <c r="W86" s="132"/>
      <c r="X86" s="132"/>
      <c r="Y86" s="132"/>
    </row>
    <row r="87" spans="20:25" ht="12.75">
      <c r="T87" s="146"/>
      <c r="U87" s="146"/>
      <c r="V87" s="146"/>
      <c r="W87" s="146"/>
      <c r="X87" s="146"/>
      <c r="Y87" s="146"/>
    </row>
    <row r="88" spans="13:25" ht="15.75">
      <c r="M88" s="195" t="s">
        <v>150</v>
      </c>
      <c r="T88" s="151"/>
      <c r="U88" s="146"/>
      <c r="V88" s="146"/>
      <c r="W88" s="146"/>
      <c r="X88" s="146"/>
      <c r="Y88" s="146"/>
    </row>
    <row r="89" spans="13:25" ht="12.75">
      <c r="M89" s="38"/>
      <c r="T89" s="146"/>
      <c r="U89" s="146"/>
      <c r="V89" s="146"/>
      <c r="W89" s="146"/>
      <c r="X89" s="146"/>
      <c r="Y89" s="146"/>
    </row>
    <row r="90" spans="13:25" ht="15.75">
      <c r="M90" s="167" t="s">
        <v>138</v>
      </c>
      <c r="N90" s="200" t="s">
        <v>51</v>
      </c>
      <c r="O90" s="167" t="s">
        <v>68</v>
      </c>
      <c r="P90" s="167"/>
      <c r="Q90" s="167" t="s">
        <v>52</v>
      </c>
      <c r="R90" s="167" t="s">
        <v>243</v>
      </c>
      <c r="T90" s="152"/>
      <c r="U90" s="153"/>
      <c r="V90" s="152"/>
      <c r="W90" s="154"/>
      <c r="X90" s="154"/>
      <c r="Y90" s="154"/>
    </row>
    <row r="91" spans="13:25" ht="15.75">
      <c r="M91" s="99">
        <v>1</v>
      </c>
      <c r="N91" s="32" t="s">
        <v>32</v>
      </c>
      <c r="O91" s="31">
        <v>1780</v>
      </c>
      <c r="P91" s="32" t="s">
        <v>172</v>
      </c>
      <c r="Q91" s="33" t="s">
        <v>955</v>
      </c>
      <c r="R91" s="99">
        <v>8</v>
      </c>
      <c r="S91" s="38">
        <v>40</v>
      </c>
      <c r="T91" s="132"/>
      <c r="U91" s="109"/>
      <c r="V91" s="124"/>
      <c r="W91" s="132"/>
      <c r="X91" s="132"/>
      <c r="Y91" s="132"/>
    </row>
    <row r="92" spans="13:25" ht="15.75">
      <c r="M92" s="99">
        <v>2</v>
      </c>
      <c r="N92" s="32" t="s">
        <v>33</v>
      </c>
      <c r="O92" s="31">
        <v>1790</v>
      </c>
      <c r="P92" s="32" t="s">
        <v>172</v>
      </c>
      <c r="Q92" s="33" t="s">
        <v>955</v>
      </c>
      <c r="R92" s="99">
        <v>8</v>
      </c>
      <c r="S92" s="38">
        <v>35</v>
      </c>
      <c r="T92" s="132"/>
      <c r="U92" s="109"/>
      <c r="V92" s="124"/>
      <c r="W92" s="132"/>
      <c r="X92" s="132"/>
      <c r="Y92" s="132"/>
    </row>
    <row r="93" spans="13:25" ht="15.75">
      <c r="M93" s="99">
        <v>3</v>
      </c>
      <c r="N93" s="32" t="s">
        <v>49</v>
      </c>
      <c r="O93" s="31">
        <v>1314</v>
      </c>
      <c r="P93" s="32" t="s">
        <v>447</v>
      </c>
      <c r="Q93" s="33" t="s">
        <v>55</v>
      </c>
      <c r="R93" s="99">
        <v>7</v>
      </c>
      <c r="S93" s="38">
        <v>32</v>
      </c>
      <c r="T93" s="132"/>
      <c r="U93" s="109"/>
      <c r="V93" s="124"/>
      <c r="W93" s="132"/>
      <c r="X93" s="132"/>
      <c r="Y93" s="132"/>
    </row>
    <row r="94" spans="13:25" ht="15.75">
      <c r="M94" s="99">
        <v>4</v>
      </c>
      <c r="N94" s="32" t="s">
        <v>106</v>
      </c>
      <c r="O94" s="31">
        <v>1389</v>
      </c>
      <c r="P94" s="32" t="s">
        <v>447</v>
      </c>
      <c r="Q94" s="33" t="s">
        <v>70</v>
      </c>
      <c r="R94" s="99">
        <v>6</v>
      </c>
      <c r="S94" s="38">
        <v>30</v>
      </c>
      <c r="T94" s="132"/>
      <c r="U94" s="109"/>
      <c r="V94" s="124"/>
      <c r="W94" s="132"/>
      <c r="X94" s="132"/>
      <c r="Y94" s="132"/>
    </row>
    <row r="95" spans="13:25" ht="15.75">
      <c r="M95" s="99">
        <v>5</v>
      </c>
      <c r="N95" s="32" t="s">
        <v>960</v>
      </c>
      <c r="O95" s="31">
        <v>1100</v>
      </c>
      <c r="P95" s="32" t="s">
        <v>961</v>
      </c>
      <c r="Q95" s="33" t="s">
        <v>70</v>
      </c>
      <c r="R95" s="99">
        <v>6</v>
      </c>
      <c r="S95" s="38">
        <v>29</v>
      </c>
      <c r="T95" s="132"/>
      <c r="U95" s="109"/>
      <c r="V95" s="124"/>
      <c r="W95" s="132"/>
      <c r="X95" s="132"/>
      <c r="Y95" s="132"/>
    </row>
    <row r="96" spans="13:25" ht="15.75">
      <c r="M96" s="158">
        <v>6</v>
      </c>
      <c r="N96" s="157" t="s">
        <v>694</v>
      </c>
      <c r="O96" s="102">
        <v>1000</v>
      </c>
      <c r="P96" s="157" t="s">
        <v>695</v>
      </c>
      <c r="Q96" s="74" t="s">
        <v>59</v>
      </c>
      <c r="R96" s="99">
        <v>5</v>
      </c>
      <c r="S96" s="38">
        <v>28</v>
      </c>
      <c r="T96" s="132"/>
      <c r="U96" s="109"/>
      <c r="V96" s="124"/>
      <c r="W96" s="132"/>
      <c r="X96" s="132"/>
      <c r="Y96" s="13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selection activeCell="S75" sqref="S75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8" customWidth="1"/>
    <col min="4" max="4" width="27.8515625" style="0" customWidth="1"/>
    <col min="5" max="6" width="5.421875" style="0" customWidth="1"/>
    <col min="7" max="7" width="6.8515625" style="0" customWidth="1"/>
    <col min="8" max="8" width="6.421875" style="0" customWidth="1"/>
    <col min="9" max="9" width="3.57421875" style="0" customWidth="1"/>
    <col min="10" max="10" width="5.140625" style="38" customWidth="1"/>
    <col min="11" max="11" width="4.28125" style="0" customWidth="1"/>
    <col min="12" max="12" width="21.421875" style="0" customWidth="1"/>
    <col min="13" max="13" width="6.421875" style="0" customWidth="1"/>
    <col min="14" max="14" width="6.00390625" style="0" customWidth="1"/>
    <col min="15" max="15" width="5.57421875" style="0" customWidth="1"/>
    <col min="16" max="16" width="6.57421875" style="236" customWidth="1"/>
    <col min="17" max="17" width="6.421875" style="38" customWidth="1"/>
    <col min="18" max="18" width="9.140625" style="236" customWidth="1"/>
  </cols>
  <sheetData>
    <row r="1" ht="15" customHeight="1">
      <c r="A1" s="30" t="s">
        <v>258</v>
      </c>
    </row>
    <row r="2" ht="15" customHeight="1">
      <c r="B2" s="221">
        <v>41398</v>
      </c>
    </row>
    <row r="3" spans="1:16" ht="15" customHeight="1">
      <c r="A3" s="47"/>
      <c r="K3" s="47" t="s">
        <v>1033</v>
      </c>
      <c r="P3"/>
    </row>
    <row r="4" spans="1:16" ht="15" customHeight="1">
      <c r="A4" s="477" t="s">
        <v>978</v>
      </c>
      <c r="P4"/>
    </row>
    <row r="5" spans="1:17" ht="15" customHeight="1">
      <c r="A5" s="269" t="s">
        <v>138</v>
      </c>
      <c r="B5" s="478" t="s">
        <v>51</v>
      </c>
      <c r="C5" s="269" t="s">
        <v>68</v>
      </c>
      <c r="D5" s="478" t="s">
        <v>979</v>
      </c>
      <c r="E5" s="269" t="s">
        <v>980</v>
      </c>
      <c r="F5" s="269" t="s">
        <v>981</v>
      </c>
      <c r="G5" s="269" t="s">
        <v>982</v>
      </c>
      <c r="H5" s="269" t="s">
        <v>983</v>
      </c>
      <c r="J5" s="50" t="s">
        <v>138</v>
      </c>
      <c r="K5" s="48" t="s">
        <v>1060</v>
      </c>
      <c r="L5" s="49" t="s">
        <v>51</v>
      </c>
      <c r="M5" s="48" t="s">
        <v>68</v>
      </c>
      <c r="N5" s="50" t="s">
        <v>1034</v>
      </c>
      <c r="O5" s="50" t="s">
        <v>52</v>
      </c>
      <c r="P5" s="355" t="s">
        <v>53</v>
      </c>
      <c r="Q5" s="356" t="s">
        <v>1061</v>
      </c>
    </row>
    <row r="6" spans="1:18" ht="15" customHeight="1">
      <c r="A6" s="271">
        <v>1</v>
      </c>
      <c r="B6" s="270" t="s">
        <v>262</v>
      </c>
      <c r="C6" s="271">
        <v>1815</v>
      </c>
      <c r="D6" s="270" t="s">
        <v>172</v>
      </c>
      <c r="E6" s="271">
        <v>8.5</v>
      </c>
      <c r="F6" s="271">
        <v>44</v>
      </c>
      <c r="G6" s="271">
        <v>57</v>
      </c>
      <c r="H6" s="271">
        <v>8</v>
      </c>
      <c r="J6" s="33">
        <v>1</v>
      </c>
      <c r="K6" s="31">
        <v>39</v>
      </c>
      <c r="L6" s="32" t="s">
        <v>171</v>
      </c>
      <c r="M6" s="31">
        <v>1100</v>
      </c>
      <c r="N6" s="33" t="s">
        <v>362</v>
      </c>
      <c r="O6" s="33" t="s">
        <v>582</v>
      </c>
      <c r="P6" s="93" t="s">
        <v>516</v>
      </c>
      <c r="Q6" s="99">
        <v>5</v>
      </c>
      <c r="R6" s="236">
        <v>40</v>
      </c>
    </row>
    <row r="7" spans="1:18" ht="15" customHeight="1">
      <c r="A7" s="271">
        <v>2</v>
      </c>
      <c r="B7" s="270" t="s">
        <v>984</v>
      </c>
      <c r="C7" s="271">
        <v>1761</v>
      </c>
      <c r="D7" s="270" t="s">
        <v>985</v>
      </c>
      <c r="E7" s="271">
        <v>8</v>
      </c>
      <c r="F7" s="271">
        <v>42</v>
      </c>
      <c r="G7" s="271">
        <v>53</v>
      </c>
      <c r="H7" s="271">
        <v>7</v>
      </c>
      <c r="J7" s="33">
        <v>2</v>
      </c>
      <c r="K7" s="31">
        <v>63</v>
      </c>
      <c r="L7" s="32" t="s">
        <v>723</v>
      </c>
      <c r="M7" s="31">
        <v>1000</v>
      </c>
      <c r="N7" s="33" t="s">
        <v>362</v>
      </c>
      <c r="O7" s="33" t="s">
        <v>573</v>
      </c>
      <c r="P7" s="93" t="s">
        <v>509</v>
      </c>
      <c r="Q7" s="99">
        <v>4</v>
      </c>
      <c r="R7" s="236">
        <v>35</v>
      </c>
    </row>
    <row r="8" spans="1:18" ht="15" customHeight="1">
      <c r="A8" s="271">
        <v>3</v>
      </c>
      <c r="B8" s="270" t="s">
        <v>263</v>
      </c>
      <c r="C8" s="271">
        <v>1679</v>
      </c>
      <c r="D8" s="270" t="s">
        <v>172</v>
      </c>
      <c r="E8" s="271">
        <v>7</v>
      </c>
      <c r="F8" s="271">
        <v>44</v>
      </c>
      <c r="G8" s="271">
        <v>57.5</v>
      </c>
      <c r="H8" s="271">
        <v>6</v>
      </c>
      <c r="J8" s="33">
        <v>3</v>
      </c>
      <c r="K8" s="31">
        <v>69</v>
      </c>
      <c r="L8" s="32" t="s">
        <v>830</v>
      </c>
      <c r="M8" s="31">
        <v>1000</v>
      </c>
      <c r="N8" s="33" t="s">
        <v>362</v>
      </c>
      <c r="O8" s="33" t="s">
        <v>579</v>
      </c>
      <c r="P8" s="93" t="s">
        <v>586</v>
      </c>
      <c r="Q8" s="99">
        <v>3</v>
      </c>
      <c r="R8" s="236">
        <v>32</v>
      </c>
    </row>
    <row r="9" spans="1:18" ht="15" customHeight="1">
      <c r="A9" s="271">
        <v>4</v>
      </c>
      <c r="B9" s="270" t="s">
        <v>276</v>
      </c>
      <c r="C9" s="271">
        <v>1304</v>
      </c>
      <c r="D9" s="270" t="s">
        <v>95</v>
      </c>
      <c r="E9" s="271">
        <v>7</v>
      </c>
      <c r="F9" s="271">
        <v>42</v>
      </c>
      <c r="G9" s="271">
        <v>54</v>
      </c>
      <c r="H9" s="271">
        <v>7</v>
      </c>
      <c r="J9" s="33">
        <v>4</v>
      </c>
      <c r="K9" s="31">
        <v>76</v>
      </c>
      <c r="L9" s="32" t="s">
        <v>1035</v>
      </c>
      <c r="M9" s="31">
        <v>1000</v>
      </c>
      <c r="N9" s="33" t="s">
        <v>362</v>
      </c>
      <c r="O9" s="33" t="s">
        <v>579</v>
      </c>
      <c r="P9" s="93" t="s">
        <v>552</v>
      </c>
      <c r="Q9" s="99">
        <v>3</v>
      </c>
      <c r="R9" s="236">
        <v>30</v>
      </c>
    </row>
    <row r="10" spans="1:18" ht="15" customHeight="1">
      <c r="A10" s="271">
        <v>5</v>
      </c>
      <c r="B10" s="270" t="s">
        <v>269</v>
      </c>
      <c r="C10" s="271">
        <v>1532</v>
      </c>
      <c r="D10" s="270" t="s">
        <v>95</v>
      </c>
      <c r="E10" s="271">
        <v>7</v>
      </c>
      <c r="F10" s="271">
        <v>37.5</v>
      </c>
      <c r="G10" s="271">
        <v>49</v>
      </c>
      <c r="H10" s="271">
        <v>7</v>
      </c>
      <c r="J10" s="33">
        <v>5</v>
      </c>
      <c r="K10" s="31">
        <v>77</v>
      </c>
      <c r="L10" s="32" t="s">
        <v>365</v>
      </c>
      <c r="M10" s="31">
        <v>1000</v>
      </c>
      <c r="N10" s="33" t="s">
        <v>362</v>
      </c>
      <c r="O10" s="33" t="s">
        <v>579</v>
      </c>
      <c r="P10" s="93" t="s">
        <v>542</v>
      </c>
      <c r="Q10" s="99">
        <v>2</v>
      </c>
      <c r="R10" s="236">
        <v>29</v>
      </c>
    </row>
    <row r="11" spans="1:18" ht="15" customHeight="1">
      <c r="A11" s="271">
        <v>6</v>
      </c>
      <c r="B11" s="270" t="s">
        <v>986</v>
      </c>
      <c r="C11" s="271">
        <v>1430</v>
      </c>
      <c r="D11" s="270" t="s">
        <v>40</v>
      </c>
      <c r="E11" s="271">
        <v>6.5</v>
      </c>
      <c r="F11" s="271">
        <v>39</v>
      </c>
      <c r="G11" s="271">
        <v>50</v>
      </c>
      <c r="H11" s="271">
        <v>6</v>
      </c>
      <c r="J11" s="33">
        <v>6</v>
      </c>
      <c r="K11" s="31">
        <v>78</v>
      </c>
      <c r="L11" s="32" t="s">
        <v>368</v>
      </c>
      <c r="M11" s="31">
        <v>1000</v>
      </c>
      <c r="N11" s="33" t="s">
        <v>362</v>
      </c>
      <c r="O11" s="33" t="s">
        <v>579</v>
      </c>
      <c r="P11" s="93" t="s">
        <v>564</v>
      </c>
      <c r="Q11" s="99">
        <v>3</v>
      </c>
      <c r="R11" s="236">
        <v>28</v>
      </c>
    </row>
    <row r="12" spans="1:18" ht="15" customHeight="1">
      <c r="A12" s="271">
        <v>7</v>
      </c>
      <c r="B12" s="270" t="s">
        <v>336</v>
      </c>
      <c r="C12" s="271">
        <v>1250</v>
      </c>
      <c r="D12" s="270" t="s">
        <v>1032</v>
      </c>
      <c r="E12" s="271">
        <v>6.5</v>
      </c>
      <c r="F12" s="271">
        <v>38.5</v>
      </c>
      <c r="G12" s="271">
        <v>47</v>
      </c>
      <c r="H12" s="271">
        <v>5</v>
      </c>
      <c r="J12" s="33">
        <v>7</v>
      </c>
      <c r="K12" s="31">
        <v>80</v>
      </c>
      <c r="L12" s="32" t="s">
        <v>1036</v>
      </c>
      <c r="M12" s="31">
        <v>1000</v>
      </c>
      <c r="N12" s="33" t="s">
        <v>362</v>
      </c>
      <c r="O12" s="33" t="s">
        <v>587</v>
      </c>
      <c r="P12" s="93" t="s">
        <v>538</v>
      </c>
      <c r="Q12" s="99">
        <v>2</v>
      </c>
      <c r="R12" s="236">
        <v>27</v>
      </c>
    </row>
    <row r="13" spans="1:18" ht="15" customHeight="1">
      <c r="A13" s="271">
        <v>8</v>
      </c>
      <c r="B13" s="270" t="s">
        <v>289</v>
      </c>
      <c r="C13" s="271">
        <v>1250</v>
      </c>
      <c r="D13" s="270" t="s">
        <v>1032</v>
      </c>
      <c r="E13" s="271">
        <v>6.5</v>
      </c>
      <c r="F13" s="271">
        <v>38</v>
      </c>
      <c r="G13" s="271">
        <v>49</v>
      </c>
      <c r="H13" s="271">
        <v>6</v>
      </c>
      <c r="J13" s="33">
        <v>8</v>
      </c>
      <c r="K13" s="31">
        <v>85</v>
      </c>
      <c r="L13" s="32" t="s">
        <v>1037</v>
      </c>
      <c r="M13" s="31">
        <v>1000</v>
      </c>
      <c r="N13" s="33" t="s">
        <v>362</v>
      </c>
      <c r="O13" s="33" t="s">
        <v>576</v>
      </c>
      <c r="P13" s="93" t="s">
        <v>676</v>
      </c>
      <c r="Q13" s="99">
        <v>1</v>
      </c>
      <c r="R13" s="236">
        <v>26</v>
      </c>
    </row>
    <row r="14" spans="1:16" ht="15" customHeight="1">
      <c r="A14" s="271">
        <v>9</v>
      </c>
      <c r="B14" s="270" t="s">
        <v>270</v>
      </c>
      <c r="C14" s="271">
        <v>1659</v>
      </c>
      <c r="D14" s="270" t="s">
        <v>95</v>
      </c>
      <c r="E14" s="271">
        <v>6</v>
      </c>
      <c r="F14" s="271">
        <v>42.5</v>
      </c>
      <c r="G14" s="271">
        <v>54</v>
      </c>
      <c r="H14" s="271">
        <v>6</v>
      </c>
      <c r="P14"/>
    </row>
    <row r="15" spans="1:16" ht="15" customHeight="1">
      <c r="A15" s="271">
        <v>10</v>
      </c>
      <c r="B15" s="270" t="s">
        <v>275</v>
      </c>
      <c r="C15" s="271">
        <v>1337</v>
      </c>
      <c r="D15" s="270" t="s">
        <v>40</v>
      </c>
      <c r="E15" s="271">
        <v>6</v>
      </c>
      <c r="F15" s="271">
        <v>42</v>
      </c>
      <c r="G15" s="271">
        <v>54.5</v>
      </c>
      <c r="H15" s="271">
        <v>6</v>
      </c>
      <c r="K15" s="47" t="s">
        <v>1038</v>
      </c>
      <c r="P15"/>
    </row>
    <row r="16" spans="1:16" ht="15" customHeight="1">
      <c r="A16" s="271">
        <v>11</v>
      </c>
      <c r="B16" s="270" t="s">
        <v>987</v>
      </c>
      <c r="C16" s="271">
        <v>1250</v>
      </c>
      <c r="D16" s="270" t="s">
        <v>172</v>
      </c>
      <c r="E16" s="271">
        <v>6</v>
      </c>
      <c r="F16" s="271">
        <v>40.5</v>
      </c>
      <c r="G16" s="271">
        <v>51</v>
      </c>
      <c r="H16" s="271">
        <v>5</v>
      </c>
      <c r="P16"/>
    </row>
    <row r="17" spans="1:17" ht="15" customHeight="1">
      <c r="A17" s="271">
        <v>12</v>
      </c>
      <c r="B17" s="270" t="s">
        <v>291</v>
      </c>
      <c r="C17" s="271">
        <v>1000</v>
      </c>
      <c r="D17" s="270" t="s">
        <v>988</v>
      </c>
      <c r="E17" s="271">
        <v>6</v>
      </c>
      <c r="F17" s="271">
        <v>39.5</v>
      </c>
      <c r="G17" s="271">
        <v>50.5</v>
      </c>
      <c r="H17" s="271">
        <v>5</v>
      </c>
      <c r="J17" s="50" t="s">
        <v>141</v>
      </c>
      <c r="K17" s="48" t="s">
        <v>138</v>
      </c>
      <c r="L17" s="49" t="s">
        <v>51</v>
      </c>
      <c r="M17" s="48" t="s">
        <v>68</v>
      </c>
      <c r="N17" s="50" t="s">
        <v>1034</v>
      </c>
      <c r="O17" s="50" t="s">
        <v>52</v>
      </c>
      <c r="P17" s="50" t="s">
        <v>53</v>
      </c>
      <c r="Q17" s="356" t="s">
        <v>1061</v>
      </c>
    </row>
    <row r="18" spans="1:18" ht="15" customHeight="1">
      <c r="A18" s="271">
        <v>13</v>
      </c>
      <c r="B18" s="270" t="s">
        <v>274</v>
      </c>
      <c r="C18" s="271">
        <v>1250</v>
      </c>
      <c r="D18" s="270" t="s">
        <v>40</v>
      </c>
      <c r="E18" s="271">
        <v>6</v>
      </c>
      <c r="F18" s="271">
        <v>37</v>
      </c>
      <c r="G18" s="271">
        <v>47</v>
      </c>
      <c r="H18" s="271">
        <v>6</v>
      </c>
      <c r="J18" s="33">
        <v>1</v>
      </c>
      <c r="K18" s="31">
        <v>44</v>
      </c>
      <c r="L18" s="32" t="s">
        <v>242</v>
      </c>
      <c r="M18" s="31">
        <v>1000</v>
      </c>
      <c r="N18" s="33" t="s">
        <v>100</v>
      </c>
      <c r="O18" s="33" t="s">
        <v>577</v>
      </c>
      <c r="P18" s="93" t="s">
        <v>516</v>
      </c>
      <c r="Q18" s="99">
        <v>4</v>
      </c>
      <c r="R18" s="236">
        <v>40</v>
      </c>
    </row>
    <row r="19" spans="1:18" ht="15" customHeight="1">
      <c r="A19" s="271">
        <v>14</v>
      </c>
      <c r="B19" s="270" t="s">
        <v>267</v>
      </c>
      <c r="C19" s="271">
        <v>1572</v>
      </c>
      <c r="D19" s="270" t="s">
        <v>1032</v>
      </c>
      <c r="E19" s="271">
        <v>6</v>
      </c>
      <c r="F19" s="271">
        <v>36.5</v>
      </c>
      <c r="G19" s="271">
        <v>47</v>
      </c>
      <c r="H19" s="271">
        <v>6</v>
      </c>
      <c r="J19" s="33">
        <v>2</v>
      </c>
      <c r="K19" s="31">
        <v>46</v>
      </c>
      <c r="L19" s="32" t="s">
        <v>1039</v>
      </c>
      <c r="M19" s="31">
        <v>1000</v>
      </c>
      <c r="N19" s="33" t="s">
        <v>100</v>
      </c>
      <c r="O19" s="33" t="s">
        <v>577</v>
      </c>
      <c r="P19" s="93" t="s">
        <v>586</v>
      </c>
      <c r="Q19" s="99">
        <v>4</v>
      </c>
      <c r="R19" s="236">
        <v>35</v>
      </c>
    </row>
    <row r="20" spans="1:16" ht="15" customHeight="1">
      <c r="A20" s="271">
        <v>15</v>
      </c>
      <c r="B20" s="270" t="s">
        <v>266</v>
      </c>
      <c r="C20" s="271">
        <v>1250</v>
      </c>
      <c r="D20" s="270" t="s">
        <v>172</v>
      </c>
      <c r="E20" s="271">
        <v>6</v>
      </c>
      <c r="F20" s="271">
        <v>35.5</v>
      </c>
      <c r="G20" s="271">
        <v>44</v>
      </c>
      <c r="H20" s="271">
        <v>6</v>
      </c>
      <c r="P20"/>
    </row>
    <row r="21" spans="1:16" ht="15" customHeight="1">
      <c r="A21" s="271">
        <v>16</v>
      </c>
      <c r="B21" s="270" t="s">
        <v>283</v>
      </c>
      <c r="C21" s="271">
        <v>1250</v>
      </c>
      <c r="D21" s="270" t="s">
        <v>988</v>
      </c>
      <c r="E21" s="271">
        <v>6</v>
      </c>
      <c r="F21" s="271">
        <v>34.5</v>
      </c>
      <c r="G21" s="271">
        <v>45.5</v>
      </c>
      <c r="H21" s="271">
        <v>6</v>
      </c>
      <c r="K21" s="47" t="s">
        <v>1040</v>
      </c>
      <c r="P21"/>
    </row>
    <row r="22" spans="1:16" ht="15" customHeight="1">
      <c r="A22" s="271">
        <v>17</v>
      </c>
      <c r="B22" s="270" t="s">
        <v>321</v>
      </c>
      <c r="C22" s="271">
        <v>1100</v>
      </c>
      <c r="D22" s="270" t="s">
        <v>95</v>
      </c>
      <c r="E22" s="271">
        <v>6</v>
      </c>
      <c r="F22" s="271">
        <v>34</v>
      </c>
      <c r="G22" s="271">
        <v>44</v>
      </c>
      <c r="H22" s="271">
        <v>6</v>
      </c>
      <c r="P22"/>
    </row>
    <row r="23" spans="1:17" ht="15" customHeight="1">
      <c r="A23" s="271">
        <v>18</v>
      </c>
      <c r="B23" s="270" t="s">
        <v>325</v>
      </c>
      <c r="C23" s="271">
        <v>1250</v>
      </c>
      <c r="D23" s="270" t="s">
        <v>989</v>
      </c>
      <c r="E23" s="271">
        <v>6</v>
      </c>
      <c r="F23" s="271">
        <v>31.5</v>
      </c>
      <c r="G23" s="271">
        <v>41</v>
      </c>
      <c r="H23" s="271">
        <v>6</v>
      </c>
      <c r="J23" s="50" t="s">
        <v>141</v>
      </c>
      <c r="K23" s="48" t="s">
        <v>138</v>
      </c>
      <c r="L23" s="49" t="s">
        <v>51</v>
      </c>
      <c r="M23" s="48" t="s">
        <v>68</v>
      </c>
      <c r="N23" s="50" t="s">
        <v>1034</v>
      </c>
      <c r="O23" s="50" t="s">
        <v>52</v>
      </c>
      <c r="P23" s="50" t="s">
        <v>53</v>
      </c>
      <c r="Q23" s="356" t="s">
        <v>1061</v>
      </c>
    </row>
    <row r="24" spans="1:18" ht="15" customHeight="1">
      <c r="A24" s="271">
        <v>19</v>
      </c>
      <c r="B24" s="270" t="s">
        <v>285</v>
      </c>
      <c r="C24" s="271">
        <v>1000</v>
      </c>
      <c r="D24" s="270" t="s">
        <v>988</v>
      </c>
      <c r="E24" s="271">
        <v>5.5</v>
      </c>
      <c r="F24" s="271">
        <v>42</v>
      </c>
      <c r="G24" s="271">
        <v>54</v>
      </c>
      <c r="H24" s="271">
        <v>5</v>
      </c>
      <c r="J24" s="33">
        <v>1</v>
      </c>
      <c r="K24" s="31">
        <v>7</v>
      </c>
      <c r="L24" s="32" t="s">
        <v>229</v>
      </c>
      <c r="M24" s="31">
        <v>1250</v>
      </c>
      <c r="N24" s="33" t="s">
        <v>101</v>
      </c>
      <c r="O24" s="33" t="s">
        <v>588</v>
      </c>
      <c r="P24" s="93" t="s">
        <v>475</v>
      </c>
      <c r="Q24" s="99">
        <v>5</v>
      </c>
      <c r="R24" s="236">
        <v>40</v>
      </c>
    </row>
    <row r="25" spans="1:18" ht="15" customHeight="1">
      <c r="A25" s="271">
        <v>20</v>
      </c>
      <c r="B25" s="270" t="s">
        <v>309</v>
      </c>
      <c r="C25" s="271">
        <v>1000</v>
      </c>
      <c r="D25" s="270" t="s">
        <v>990</v>
      </c>
      <c r="E25" s="271">
        <v>5.5</v>
      </c>
      <c r="F25" s="271">
        <v>38</v>
      </c>
      <c r="G25" s="271">
        <v>48.5</v>
      </c>
      <c r="H25" s="271">
        <v>5</v>
      </c>
      <c r="J25" s="33">
        <v>2</v>
      </c>
      <c r="K25" s="31">
        <v>23</v>
      </c>
      <c r="L25" s="32" t="s">
        <v>99</v>
      </c>
      <c r="M25" s="31">
        <v>1250</v>
      </c>
      <c r="N25" s="33" t="s">
        <v>101</v>
      </c>
      <c r="O25" s="33" t="s">
        <v>593</v>
      </c>
      <c r="P25" s="93" t="s">
        <v>585</v>
      </c>
      <c r="Q25" s="99">
        <v>5</v>
      </c>
      <c r="R25" s="236">
        <v>35</v>
      </c>
    </row>
    <row r="26" spans="1:18" ht="15" customHeight="1">
      <c r="A26" s="271">
        <v>21</v>
      </c>
      <c r="B26" s="270" t="s">
        <v>991</v>
      </c>
      <c r="C26" s="271">
        <v>1250</v>
      </c>
      <c r="D26" s="270" t="s">
        <v>40</v>
      </c>
      <c r="E26" s="271">
        <v>5.5</v>
      </c>
      <c r="F26" s="271">
        <v>37.5</v>
      </c>
      <c r="G26" s="271">
        <v>49</v>
      </c>
      <c r="H26" s="271">
        <v>5</v>
      </c>
      <c r="J26" s="33">
        <v>3</v>
      </c>
      <c r="K26" s="31">
        <v>51</v>
      </c>
      <c r="L26" s="32" t="s">
        <v>164</v>
      </c>
      <c r="M26" s="31">
        <v>1000</v>
      </c>
      <c r="N26" s="33" t="s">
        <v>101</v>
      </c>
      <c r="O26" s="33" t="s">
        <v>573</v>
      </c>
      <c r="P26" s="93" t="s">
        <v>484</v>
      </c>
      <c r="Q26" s="99">
        <v>4</v>
      </c>
      <c r="R26" s="236">
        <v>32</v>
      </c>
    </row>
    <row r="27" spans="1:16" ht="15" customHeight="1">
      <c r="A27" s="271">
        <v>22</v>
      </c>
      <c r="B27" s="270" t="s">
        <v>297</v>
      </c>
      <c r="C27" s="271">
        <v>1100</v>
      </c>
      <c r="D27" s="270" t="s">
        <v>988</v>
      </c>
      <c r="E27" s="271">
        <v>5.5</v>
      </c>
      <c r="F27" s="271">
        <v>37.5</v>
      </c>
      <c r="G27" s="271">
        <v>48.5</v>
      </c>
      <c r="H27" s="271">
        <v>5</v>
      </c>
      <c r="P27"/>
    </row>
    <row r="28" spans="1:16" ht="15" customHeight="1">
      <c r="A28" s="271">
        <v>23</v>
      </c>
      <c r="B28" s="270" t="s">
        <v>278</v>
      </c>
      <c r="C28" s="271">
        <v>1250</v>
      </c>
      <c r="D28" s="270" t="s">
        <v>95</v>
      </c>
      <c r="E28" s="271">
        <v>5.5</v>
      </c>
      <c r="F28" s="271">
        <v>36.5</v>
      </c>
      <c r="G28" s="271">
        <v>47.5</v>
      </c>
      <c r="H28" s="271">
        <v>5</v>
      </c>
      <c r="K28" s="47" t="s">
        <v>1041</v>
      </c>
      <c r="P28"/>
    </row>
    <row r="29" spans="1:16" ht="15" customHeight="1">
      <c r="A29" s="271">
        <v>24</v>
      </c>
      <c r="B29" s="270" t="s">
        <v>322</v>
      </c>
      <c r="C29" s="271">
        <v>1100</v>
      </c>
      <c r="D29" s="270" t="s">
        <v>990</v>
      </c>
      <c r="E29" s="271">
        <v>5.5</v>
      </c>
      <c r="F29" s="271">
        <v>34</v>
      </c>
      <c r="G29" s="271">
        <v>45.5</v>
      </c>
      <c r="H29" s="271">
        <v>5</v>
      </c>
      <c r="P29"/>
    </row>
    <row r="30" spans="1:17" ht="15" customHeight="1">
      <c r="A30" s="271">
        <v>25</v>
      </c>
      <c r="B30" s="270" t="s">
        <v>288</v>
      </c>
      <c r="C30" s="271">
        <v>1250</v>
      </c>
      <c r="D30" s="270" t="s">
        <v>40</v>
      </c>
      <c r="E30" s="271">
        <v>5</v>
      </c>
      <c r="F30" s="271">
        <v>37.5</v>
      </c>
      <c r="G30" s="271">
        <v>48.5</v>
      </c>
      <c r="H30" s="271">
        <v>5</v>
      </c>
      <c r="J30" s="50" t="s">
        <v>141</v>
      </c>
      <c r="K30" s="48" t="s">
        <v>138</v>
      </c>
      <c r="L30" s="49" t="s">
        <v>51</v>
      </c>
      <c r="M30" s="48" t="s">
        <v>68</v>
      </c>
      <c r="N30" s="50" t="s">
        <v>1034</v>
      </c>
      <c r="O30" s="50" t="s">
        <v>52</v>
      </c>
      <c r="P30" s="50" t="s">
        <v>53</v>
      </c>
      <c r="Q30" s="356" t="s">
        <v>1061</v>
      </c>
    </row>
    <row r="31" spans="1:18" ht="15" customHeight="1">
      <c r="A31" s="271">
        <v>26</v>
      </c>
      <c r="B31" s="270" t="s">
        <v>353</v>
      </c>
      <c r="C31" s="271">
        <v>1250</v>
      </c>
      <c r="D31" s="270" t="s">
        <v>1032</v>
      </c>
      <c r="E31" s="271">
        <v>5</v>
      </c>
      <c r="F31" s="271">
        <v>37.5</v>
      </c>
      <c r="G31" s="271">
        <v>46.5</v>
      </c>
      <c r="H31" s="271">
        <v>4</v>
      </c>
      <c r="J31" s="33">
        <v>1</v>
      </c>
      <c r="K31" s="31">
        <v>2</v>
      </c>
      <c r="L31" s="32" t="s">
        <v>21</v>
      </c>
      <c r="M31" s="31">
        <v>1761</v>
      </c>
      <c r="N31" s="33" t="s">
        <v>180</v>
      </c>
      <c r="O31" s="33" t="s">
        <v>846</v>
      </c>
      <c r="P31" s="93" t="s">
        <v>441</v>
      </c>
      <c r="Q31" s="99">
        <v>7</v>
      </c>
      <c r="R31" s="236">
        <v>40</v>
      </c>
    </row>
    <row r="32" spans="1:18" ht="15" customHeight="1">
      <c r="A32" s="271">
        <v>27</v>
      </c>
      <c r="B32" s="270" t="s">
        <v>310</v>
      </c>
      <c r="C32" s="271">
        <v>1250</v>
      </c>
      <c r="D32" s="270" t="s">
        <v>1032</v>
      </c>
      <c r="E32" s="271">
        <v>5</v>
      </c>
      <c r="F32" s="271">
        <v>37</v>
      </c>
      <c r="G32" s="271">
        <v>48</v>
      </c>
      <c r="H32" s="271">
        <v>5</v>
      </c>
      <c r="J32" s="33">
        <v>2</v>
      </c>
      <c r="K32" s="31">
        <v>26</v>
      </c>
      <c r="L32" s="32" t="s">
        <v>376</v>
      </c>
      <c r="M32" s="31">
        <v>1250</v>
      </c>
      <c r="N32" s="33" t="s">
        <v>180</v>
      </c>
      <c r="O32" s="33" t="s">
        <v>582</v>
      </c>
      <c r="P32" s="93" t="s">
        <v>478</v>
      </c>
      <c r="Q32" s="99">
        <v>4</v>
      </c>
      <c r="R32" s="236">
        <v>35</v>
      </c>
    </row>
    <row r="33" spans="1:16" ht="15" customHeight="1">
      <c r="A33" s="271">
        <v>28</v>
      </c>
      <c r="B33" s="270" t="s">
        <v>308</v>
      </c>
      <c r="C33" s="271">
        <v>1000</v>
      </c>
      <c r="D33" s="270" t="s">
        <v>121</v>
      </c>
      <c r="E33" s="271">
        <v>5</v>
      </c>
      <c r="F33" s="271">
        <v>37</v>
      </c>
      <c r="G33" s="271">
        <v>47</v>
      </c>
      <c r="H33" s="271">
        <v>5</v>
      </c>
      <c r="P33"/>
    </row>
    <row r="34" spans="1:16" ht="15" customHeight="1">
      <c r="A34" s="271">
        <v>29</v>
      </c>
      <c r="B34" s="270" t="s">
        <v>295</v>
      </c>
      <c r="C34" s="271">
        <v>1250</v>
      </c>
      <c r="D34" s="270" t="s">
        <v>1032</v>
      </c>
      <c r="E34" s="271">
        <v>5</v>
      </c>
      <c r="F34" s="271">
        <v>36.5</v>
      </c>
      <c r="G34" s="271">
        <v>47</v>
      </c>
      <c r="H34" s="271">
        <v>4</v>
      </c>
      <c r="K34" s="47" t="s">
        <v>1042</v>
      </c>
      <c r="P34"/>
    </row>
    <row r="35" spans="1:16" ht="15" customHeight="1">
      <c r="A35" s="271">
        <v>30</v>
      </c>
      <c r="B35" s="270" t="s">
        <v>298</v>
      </c>
      <c r="C35" s="271">
        <v>1000</v>
      </c>
      <c r="D35" s="270" t="s">
        <v>95</v>
      </c>
      <c r="E35" s="271">
        <v>5</v>
      </c>
      <c r="F35" s="271">
        <v>35.5</v>
      </c>
      <c r="G35" s="271">
        <v>44</v>
      </c>
      <c r="H35" s="271">
        <v>4</v>
      </c>
      <c r="P35"/>
    </row>
    <row r="36" spans="1:17" ht="15" customHeight="1">
      <c r="A36" s="271">
        <v>31</v>
      </c>
      <c r="B36" s="270" t="s">
        <v>342</v>
      </c>
      <c r="C36" s="271">
        <v>1000</v>
      </c>
      <c r="D36" s="270" t="s">
        <v>44</v>
      </c>
      <c r="E36" s="271">
        <v>5</v>
      </c>
      <c r="F36" s="271">
        <v>34.5</v>
      </c>
      <c r="G36" s="271">
        <v>45.5</v>
      </c>
      <c r="H36" s="271">
        <v>5</v>
      </c>
      <c r="J36" s="50" t="s">
        <v>141</v>
      </c>
      <c r="K36" s="48" t="s">
        <v>138</v>
      </c>
      <c r="L36" s="49" t="s">
        <v>51</v>
      </c>
      <c r="M36" s="48" t="s">
        <v>68</v>
      </c>
      <c r="N36" s="50" t="s">
        <v>1034</v>
      </c>
      <c r="O36" s="50" t="s">
        <v>52</v>
      </c>
      <c r="P36" s="50" t="s">
        <v>53</v>
      </c>
      <c r="Q36" s="356" t="s">
        <v>1061</v>
      </c>
    </row>
    <row r="37" spans="1:18" ht="15" customHeight="1">
      <c r="A37" s="271">
        <v>32</v>
      </c>
      <c r="B37" s="270" t="s">
        <v>327</v>
      </c>
      <c r="C37" s="271">
        <v>1000</v>
      </c>
      <c r="D37" s="270" t="s">
        <v>1032</v>
      </c>
      <c r="E37" s="271">
        <v>5</v>
      </c>
      <c r="F37" s="271">
        <v>33.5</v>
      </c>
      <c r="G37" s="271">
        <v>42</v>
      </c>
      <c r="H37" s="271">
        <v>5</v>
      </c>
      <c r="J37" s="33">
        <v>1</v>
      </c>
      <c r="K37" s="31">
        <v>20</v>
      </c>
      <c r="L37" s="32" t="s">
        <v>240</v>
      </c>
      <c r="M37" s="31">
        <v>1000</v>
      </c>
      <c r="N37" s="33" t="s">
        <v>57</v>
      </c>
      <c r="O37" s="33" t="s">
        <v>593</v>
      </c>
      <c r="P37" s="93" t="s">
        <v>598</v>
      </c>
      <c r="Q37" s="99">
        <v>5</v>
      </c>
      <c r="R37" s="236">
        <v>40</v>
      </c>
    </row>
    <row r="38" spans="1:18" ht="15" customHeight="1">
      <c r="A38" s="271">
        <v>33</v>
      </c>
      <c r="B38" s="270" t="s">
        <v>304</v>
      </c>
      <c r="C38" s="271">
        <v>1000</v>
      </c>
      <c r="D38" s="270" t="s">
        <v>992</v>
      </c>
      <c r="E38" s="271">
        <v>5</v>
      </c>
      <c r="F38" s="271">
        <v>33</v>
      </c>
      <c r="G38" s="271">
        <v>44</v>
      </c>
      <c r="H38" s="271">
        <v>5</v>
      </c>
      <c r="J38" s="33">
        <v>2</v>
      </c>
      <c r="K38" s="31">
        <v>24</v>
      </c>
      <c r="L38" s="32" t="s">
        <v>168</v>
      </c>
      <c r="M38" s="31">
        <v>1100</v>
      </c>
      <c r="N38" s="33" t="s">
        <v>57</v>
      </c>
      <c r="O38" s="33" t="s">
        <v>593</v>
      </c>
      <c r="P38" s="93" t="s">
        <v>492</v>
      </c>
      <c r="Q38" s="99">
        <v>5</v>
      </c>
      <c r="R38" s="236">
        <v>35</v>
      </c>
    </row>
    <row r="39" spans="1:18" ht="15" customHeight="1">
      <c r="A39" s="271">
        <v>34</v>
      </c>
      <c r="B39" s="270" t="s">
        <v>993</v>
      </c>
      <c r="C39" s="271">
        <v>1000</v>
      </c>
      <c r="D39" s="270" t="s">
        <v>121</v>
      </c>
      <c r="E39" s="271">
        <v>5</v>
      </c>
      <c r="F39" s="271">
        <v>32.5</v>
      </c>
      <c r="G39" s="271">
        <v>40</v>
      </c>
      <c r="H39" s="271">
        <v>5</v>
      </c>
      <c r="J39" s="33">
        <v>3</v>
      </c>
      <c r="K39" s="31">
        <v>27</v>
      </c>
      <c r="L39" s="32" t="s">
        <v>139</v>
      </c>
      <c r="M39" s="31">
        <v>1250</v>
      </c>
      <c r="N39" s="33" t="s">
        <v>57</v>
      </c>
      <c r="O39" s="33" t="s">
        <v>582</v>
      </c>
      <c r="P39" s="93" t="s">
        <v>975</v>
      </c>
      <c r="Q39" s="99">
        <v>5</v>
      </c>
      <c r="R39" s="236">
        <v>32</v>
      </c>
    </row>
    <row r="40" spans="1:18" ht="15" customHeight="1">
      <c r="A40" s="271">
        <v>35</v>
      </c>
      <c r="B40" s="270" t="s">
        <v>311</v>
      </c>
      <c r="C40" s="271">
        <v>1000</v>
      </c>
      <c r="D40" s="270" t="s">
        <v>990</v>
      </c>
      <c r="E40" s="271">
        <v>5</v>
      </c>
      <c r="F40" s="271">
        <v>32</v>
      </c>
      <c r="G40" s="271">
        <v>40.5</v>
      </c>
      <c r="H40" s="271">
        <v>4</v>
      </c>
      <c r="J40" s="33">
        <v>4</v>
      </c>
      <c r="K40" s="31">
        <v>30</v>
      </c>
      <c r="L40" s="32" t="s">
        <v>231</v>
      </c>
      <c r="M40" s="31">
        <v>1000</v>
      </c>
      <c r="N40" s="33" t="s">
        <v>57</v>
      </c>
      <c r="O40" s="33" t="s">
        <v>582</v>
      </c>
      <c r="P40" s="93" t="s">
        <v>485</v>
      </c>
      <c r="Q40" s="99">
        <v>4</v>
      </c>
      <c r="R40" s="236">
        <v>30</v>
      </c>
    </row>
    <row r="41" spans="1:18" ht="15" customHeight="1">
      <c r="A41" s="271">
        <v>36</v>
      </c>
      <c r="B41" s="270" t="s">
        <v>994</v>
      </c>
      <c r="C41" s="271">
        <v>1000</v>
      </c>
      <c r="D41" s="270" t="s">
        <v>995</v>
      </c>
      <c r="E41" s="271">
        <v>5</v>
      </c>
      <c r="F41" s="271">
        <v>31.5</v>
      </c>
      <c r="G41" s="271">
        <v>40</v>
      </c>
      <c r="H41" s="271">
        <v>5</v>
      </c>
      <c r="J41" s="33">
        <v>5</v>
      </c>
      <c r="K41" s="31">
        <v>32</v>
      </c>
      <c r="L41" s="32" t="s">
        <v>182</v>
      </c>
      <c r="M41" s="31">
        <v>1000</v>
      </c>
      <c r="N41" s="33" t="s">
        <v>57</v>
      </c>
      <c r="O41" s="33" t="s">
        <v>582</v>
      </c>
      <c r="P41" s="93" t="s">
        <v>599</v>
      </c>
      <c r="Q41" s="99">
        <v>5</v>
      </c>
      <c r="R41" s="236">
        <v>29</v>
      </c>
    </row>
    <row r="42" spans="1:18" ht="15" customHeight="1">
      <c r="A42" s="271">
        <v>37</v>
      </c>
      <c r="B42" s="270" t="s">
        <v>996</v>
      </c>
      <c r="C42" s="271">
        <v>1000</v>
      </c>
      <c r="D42" s="270" t="s">
        <v>95</v>
      </c>
      <c r="E42" s="271">
        <v>5</v>
      </c>
      <c r="F42" s="271">
        <v>31</v>
      </c>
      <c r="G42" s="271">
        <v>41</v>
      </c>
      <c r="H42" s="271">
        <v>5</v>
      </c>
      <c r="J42" s="33">
        <v>6</v>
      </c>
      <c r="K42" s="31">
        <v>34</v>
      </c>
      <c r="L42" s="32" t="s">
        <v>783</v>
      </c>
      <c r="M42" s="31">
        <v>1000</v>
      </c>
      <c r="N42" s="33" t="s">
        <v>57</v>
      </c>
      <c r="O42" s="33" t="s">
        <v>582</v>
      </c>
      <c r="P42" s="93" t="s">
        <v>457</v>
      </c>
      <c r="Q42" s="99">
        <v>5</v>
      </c>
      <c r="R42" s="236">
        <v>28</v>
      </c>
    </row>
    <row r="43" spans="1:18" ht="15" customHeight="1">
      <c r="A43" s="271">
        <v>38</v>
      </c>
      <c r="B43" s="270" t="s">
        <v>997</v>
      </c>
      <c r="C43" s="271">
        <v>1000</v>
      </c>
      <c r="D43" s="270" t="s">
        <v>989</v>
      </c>
      <c r="E43" s="271">
        <v>5</v>
      </c>
      <c r="F43" s="271">
        <v>30.5</v>
      </c>
      <c r="G43" s="271">
        <v>39.5</v>
      </c>
      <c r="H43" s="271">
        <v>5</v>
      </c>
      <c r="J43" s="33">
        <v>7</v>
      </c>
      <c r="K43" s="31">
        <v>35</v>
      </c>
      <c r="L43" s="32" t="s">
        <v>230</v>
      </c>
      <c r="M43" s="31">
        <v>1000</v>
      </c>
      <c r="N43" s="33" t="s">
        <v>57</v>
      </c>
      <c r="O43" s="33" t="s">
        <v>582</v>
      </c>
      <c r="P43" s="93" t="s">
        <v>658</v>
      </c>
      <c r="Q43" s="99">
        <v>4</v>
      </c>
      <c r="R43" s="236">
        <v>27</v>
      </c>
    </row>
    <row r="44" spans="1:18" ht="15" customHeight="1">
      <c r="A44" s="271">
        <v>39</v>
      </c>
      <c r="B44" s="270" t="s">
        <v>326</v>
      </c>
      <c r="C44" s="271">
        <v>1100</v>
      </c>
      <c r="D44" s="270" t="s">
        <v>95</v>
      </c>
      <c r="E44" s="271">
        <v>5</v>
      </c>
      <c r="F44" s="271">
        <v>30</v>
      </c>
      <c r="G44" s="271">
        <v>38.5</v>
      </c>
      <c r="H44" s="271">
        <v>5</v>
      </c>
      <c r="J44" s="33">
        <v>8</v>
      </c>
      <c r="K44" s="31">
        <v>37</v>
      </c>
      <c r="L44" s="32" t="s">
        <v>710</v>
      </c>
      <c r="M44" s="31">
        <v>1000</v>
      </c>
      <c r="N44" s="33" t="s">
        <v>57</v>
      </c>
      <c r="O44" s="33" t="s">
        <v>582</v>
      </c>
      <c r="P44" s="93" t="s">
        <v>471</v>
      </c>
      <c r="Q44" s="99">
        <v>5</v>
      </c>
      <c r="R44" s="236">
        <v>26</v>
      </c>
    </row>
    <row r="45" spans="1:18" ht="15" customHeight="1">
      <c r="A45" s="271">
        <v>40</v>
      </c>
      <c r="B45" s="270" t="s">
        <v>324</v>
      </c>
      <c r="C45" s="271">
        <v>1000</v>
      </c>
      <c r="D45" s="270" t="s">
        <v>121</v>
      </c>
      <c r="E45" s="271">
        <v>5</v>
      </c>
      <c r="F45" s="271">
        <v>29.5</v>
      </c>
      <c r="G45" s="271">
        <v>35</v>
      </c>
      <c r="H45" s="271">
        <v>4</v>
      </c>
      <c r="J45" s="33">
        <v>9</v>
      </c>
      <c r="K45" s="31">
        <v>45</v>
      </c>
      <c r="L45" s="32" t="s">
        <v>167</v>
      </c>
      <c r="M45" s="31">
        <v>1000</v>
      </c>
      <c r="N45" s="33" t="s">
        <v>57</v>
      </c>
      <c r="O45" s="33" t="s">
        <v>577</v>
      </c>
      <c r="P45" s="93" t="s">
        <v>516</v>
      </c>
      <c r="Q45" s="99">
        <v>4</v>
      </c>
      <c r="R45" s="236">
        <v>25</v>
      </c>
    </row>
    <row r="46" spans="1:18" ht="15" customHeight="1">
      <c r="A46" s="271">
        <v>41</v>
      </c>
      <c r="B46" s="270" t="s">
        <v>335</v>
      </c>
      <c r="C46" s="271">
        <v>1000</v>
      </c>
      <c r="D46" s="270" t="s">
        <v>121</v>
      </c>
      <c r="E46" s="271">
        <v>5</v>
      </c>
      <c r="F46" s="271">
        <v>29</v>
      </c>
      <c r="G46" s="271">
        <v>36.5</v>
      </c>
      <c r="H46" s="271">
        <v>5</v>
      </c>
      <c r="J46" s="33">
        <v>10</v>
      </c>
      <c r="K46" s="31">
        <v>47</v>
      </c>
      <c r="L46" s="32" t="s">
        <v>393</v>
      </c>
      <c r="M46" s="31">
        <v>1000</v>
      </c>
      <c r="N46" s="33" t="s">
        <v>57</v>
      </c>
      <c r="O46" s="33" t="s">
        <v>573</v>
      </c>
      <c r="P46" s="93" t="s">
        <v>658</v>
      </c>
      <c r="Q46" s="99">
        <v>4</v>
      </c>
      <c r="R46" s="236">
        <v>24</v>
      </c>
    </row>
    <row r="47" spans="1:18" ht="15" customHeight="1">
      <c r="A47" s="271">
        <v>42</v>
      </c>
      <c r="B47" s="270" t="s">
        <v>998</v>
      </c>
      <c r="C47" s="271">
        <v>1000</v>
      </c>
      <c r="D47" s="270" t="s">
        <v>999</v>
      </c>
      <c r="E47" s="271">
        <v>4.5</v>
      </c>
      <c r="F47" s="271">
        <v>36</v>
      </c>
      <c r="G47" s="271">
        <v>45.5</v>
      </c>
      <c r="H47" s="271">
        <v>4</v>
      </c>
      <c r="J47" s="33">
        <v>11</v>
      </c>
      <c r="K47" s="31">
        <v>48</v>
      </c>
      <c r="L47" s="32" t="s">
        <v>780</v>
      </c>
      <c r="M47" s="31">
        <v>1000</v>
      </c>
      <c r="N47" s="33" t="s">
        <v>57</v>
      </c>
      <c r="O47" s="33" t="s">
        <v>573</v>
      </c>
      <c r="P47" s="93" t="s">
        <v>471</v>
      </c>
      <c r="Q47" s="99">
        <v>4</v>
      </c>
      <c r="R47" s="236">
        <v>23</v>
      </c>
    </row>
    <row r="48" spans="1:18" ht="15" customHeight="1">
      <c r="A48" s="271">
        <v>43</v>
      </c>
      <c r="B48" s="270" t="s">
        <v>277</v>
      </c>
      <c r="C48" s="271">
        <v>1100</v>
      </c>
      <c r="D48" s="270" t="s">
        <v>172</v>
      </c>
      <c r="E48" s="271">
        <v>4.5</v>
      </c>
      <c r="F48" s="271">
        <v>35.5</v>
      </c>
      <c r="G48" s="271">
        <v>46.5</v>
      </c>
      <c r="H48" s="271">
        <v>4</v>
      </c>
      <c r="J48" s="33">
        <v>12</v>
      </c>
      <c r="K48" s="31">
        <v>52</v>
      </c>
      <c r="L48" s="32" t="s">
        <v>556</v>
      </c>
      <c r="M48" s="31">
        <v>1000</v>
      </c>
      <c r="N48" s="33" t="s">
        <v>57</v>
      </c>
      <c r="O48" s="33" t="s">
        <v>573</v>
      </c>
      <c r="P48" s="93" t="s">
        <v>484</v>
      </c>
      <c r="Q48" s="99">
        <v>4</v>
      </c>
      <c r="R48" s="236">
        <v>22</v>
      </c>
    </row>
    <row r="49" spans="1:18" ht="15" customHeight="1">
      <c r="A49" s="271">
        <v>44</v>
      </c>
      <c r="B49" s="270" t="s">
        <v>337</v>
      </c>
      <c r="C49" s="271">
        <v>1000</v>
      </c>
      <c r="D49" s="270" t="s">
        <v>1000</v>
      </c>
      <c r="E49" s="271">
        <v>4.5</v>
      </c>
      <c r="F49" s="271">
        <v>30</v>
      </c>
      <c r="G49" s="271">
        <v>39</v>
      </c>
      <c r="H49" s="271">
        <v>4</v>
      </c>
      <c r="J49" s="33">
        <v>13</v>
      </c>
      <c r="K49" s="31">
        <v>53</v>
      </c>
      <c r="L49" s="32" t="s">
        <v>1043</v>
      </c>
      <c r="M49" s="31">
        <v>1000</v>
      </c>
      <c r="N49" s="33" t="s">
        <v>57</v>
      </c>
      <c r="O49" s="33" t="s">
        <v>573</v>
      </c>
      <c r="P49" s="93" t="s">
        <v>484</v>
      </c>
      <c r="Q49" s="99">
        <v>4</v>
      </c>
      <c r="R49" s="236">
        <v>21</v>
      </c>
    </row>
    <row r="50" spans="1:18" ht="15" customHeight="1">
      <c r="A50" s="271">
        <v>45</v>
      </c>
      <c r="B50" s="270" t="s">
        <v>343</v>
      </c>
      <c r="C50" s="271">
        <v>1000</v>
      </c>
      <c r="D50" s="270" t="s">
        <v>1001</v>
      </c>
      <c r="E50" s="271">
        <v>4.5</v>
      </c>
      <c r="F50" s="271">
        <v>30</v>
      </c>
      <c r="G50" s="271">
        <v>39</v>
      </c>
      <c r="H50" s="271">
        <v>4</v>
      </c>
      <c r="J50" s="33">
        <v>14</v>
      </c>
      <c r="K50" s="31">
        <v>54</v>
      </c>
      <c r="L50" s="32" t="s">
        <v>184</v>
      </c>
      <c r="M50" s="31">
        <v>1000</v>
      </c>
      <c r="N50" s="33" t="s">
        <v>57</v>
      </c>
      <c r="O50" s="33" t="s">
        <v>573</v>
      </c>
      <c r="P50" s="93" t="s">
        <v>534</v>
      </c>
      <c r="Q50" s="99">
        <v>4</v>
      </c>
      <c r="R50" s="236">
        <v>20</v>
      </c>
    </row>
    <row r="51" spans="1:18" ht="15" customHeight="1">
      <c r="A51" s="271">
        <v>46</v>
      </c>
      <c r="B51" s="270" t="s">
        <v>1002</v>
      </c>
      <c r="C51" s="271">
        <v>1000</v>
      </c>
      <c r="D51" s="270" t="s">
        <v>992</v>
      </c>
      <c r="E51" s="271">
        <v>4.5</v>
      </c>
      <c r="F51" s="271">
        <v>28</v>
      </c>
      <c r="G51" s="271">
        <v>37</v>
      </c>
      <c r="H51" s="271">
        <v>4</v>
      </c>
      <c r="J51" s="33">
        <v>15</v>
      </c>
      <c r="K51" s="31">
        <v>55</v>
      </c>
      <c r="L51" s="32" t="s">
        <v>232</v>
      </c>
      <c r="M51" s="31">
        <v>1000</v>
      </c>
      <c r="N51" s="33" t="s">
        <v>57</v>
      </c>
      <c r="O51" s="33" t="s">
        <v>573</v>
      </c>
      <c r="P51" s="93" t="s">
        <v>534</v>
      </c>
      <c r="Q51" s="99">
        <v>4</v>
      </c>
      <c r="R51" s="236">
        <v>19</v>
      </c>
    </row>
    <row r="52" spans="1:18" ht="15" customHeight="1">
      <c r="A52" s="271">
        <v>47</v>
      </c>
      <c r="B52" s="270" t="s">
        <v>354</v>
      </c>
      <c r="C52" s="271">
        <v>1000</v>
      </c>
      <c r="D52" s="270" t="s">
        <v>989</v>
      </c>
      <c r="E52" s="271">
        <v>4</v>
      </c>
      <c r="F52" s="271">
        <v>32</v>
      </c>
      <c r="G52" s="271">
        <v>41.5</v>
      </c>
      <c r="H52" s="271">
        <v>4</v>
      </c>
      <c r="J52" s="33">
        <v>16</v>
      </c>
      <c r="K52" s="31">
        <v>56</v>
      </c>
      <c r="L52" s="32" t="s">
        <v>967</v>
      </c>
      <c r="M52" s="31">
        <v>1000</v>
      </c>
      <c r="N52" s="33" t="s">
        <v>57</v>
      </c>
      <c r="O52" s="33" t="s">
        <v>573</v>
      </c>
      <c r="P52" s="93" t="s">
        <v>531</v>
      </c>
      <c r="Q52" s="99">
        <v>3</v>
      </c>
      <c r="R52" s="236">
        <v>18</v>
      </c>
    </row>
    <row r="53" spans="1:18" ht="15" customHeight="1">
      <c r="A53" s="271">
        <v>48</v>
      </c>
      <c r="B53" s="270" t="s">
        <v>1003</v>
      </c>
      <c r="C53" s="271">
        <v>1000</v>
      </c>
      <c r="D53" s="270" t="s">
        <v>1004</v>
      </c>
      <c r="E53" s="271">
        <v>4</v>
      </c>
      <c r="F53" s="271">
        <v>31</v>
      </c>
      <c r="G53" s="271">
        <v>40.5</v>
      </c>
      <c r="H53" s="271">
        <v>4</v>
      </c>
      <c r="J53" s="33">
        <v>17</v>
      </c>
      <c r="K53" s="31">
        <v>57</v>
      </c>
      <c r="L53" s="32" t="s">
        <v>247</v>
      </c>
      <c r="M53" s="31">
        <v>1000</v>
      </c>
      <c r="N53" s="33" t="s">
        <v>57</v>
      </c>
      <c r="O53" s="33" t="s">
        <v>573</v>
      </c>
      <c r="P53" s="93" t="s">
        <v>531</v>
      </c>
      <c r="Q53" s="99">
        <v>4</v>
      </c>
      <c r="R53" s="236">
        <v>17</v>
      </c>
    </row>
    <row r="54" spans="1:18" ht="15" customHeight="1">
      <c r="A54" s="271">
        <v>49</v>
      </c>
      <c r="B54" s="270" t="s">
        <v>323</v>
      </c>
      <c r="C54" s="271">
        <v>1000</v>
      </c>
      <c r="D54" s="270" t="s">
        <v>172</v>
      </c>
      <c r="E54" s="271">
        <v>4</v>
      </c>
      <c r="F54" s="271">
        <v>30.5</v>
      </c>
      <c r="G54" s="271">
        <v>39</v>
      </c>
      <c r="H54" s="271">
        <v>4</v>
      </c>
      <c r="J54" s="33">
        <v>18</v>
      </c>
      <c r="K54" s="31">
        <v>58</v>
      </c>
      <c r="L54" s="32" t="s">
        <v>233</v>
      </c>
      <c r="M54" s="31">
        <v>1000</v>
      </c>
      <c r="N54" s="33" t="s">
        <v>57</v>
      </c>
      <c r="O54" s="33" t="s">
        <v>573</v>
      </c>
      <c r="P54" s="93" t="s">
        <v>531</v>
      </c>
      <c r="Q54" s="99">
        <v>4</v>
      </c>
      <c r="R54" s="236">
        <v>16</v>
      </c>
    </row>
    <row r="55" spans="1:18" ht="15" customHeight="1">
      <c r="A55" s="271">
        <v>50</v>
      </c>
      <c r="B55" s="270" t="s">
        <v>317</v>
      </c>
      <c r="C55" s="271">
        <v>1000</v>
      </c>
      <c r="D55" s="270" t="s">
        <v>172</v>
      </c>
      <c r="E55" s="271">
        <v>4</v>
      </c>
      <c r="F55" s="271">
        <v>29.5</v>
      </c>
      <c r="G55" s="271">
        <v>38</v>
      </c>
      <c r="H55" s="271">
        <v>4</v>
      </c>
      <c r="J55" s="33">
        <v>19</v>
      </c>
      <c r="K55" s="31">
        <v>59</v>
      </c>
      <c r="L55" s="32" t="s">
        <v>965</v>
      </c>
      <c r="M55" s="31">
        <v>1000</v>
      </c>
      <c r="N55" s="33" t="s">
        <v>57</v>
      </c>
      <c r="O55" s="33" t="s">
        <v>573</v>
      </c>
      <c r="P55" s="93" t="s">
        <v>586</v>
      </c>
      <c r="Q55" s="99">
        <v>4</v>
      </c>
      <c r="R55" s="236">
        <v>15</v>
      </c>
    </row>
    <row r="56" spans="1:18" ht="15" customHeight="1">
      <c r="A56" s="271">
        <v>51</v>
      </c>
      <c r="B56" s="270" t="s">
        <v>341</v>
      </c>
      <c r="C56" s="271">
        <v>1000</v>
      </c>
      <c r="D56" s="270" t="s">
        <v>988</v>
      </c>
      <c r="E56" s="271">
        <v>4</v>
      </c>
      <c r="F56" s="271">
        <v>29.5</v>
      </c>
      <c r="G56" s="271">
        <v>37.5</v>
      </c>
      <c r="H56" s="271">
        <v>4</v>
      </c>
      <c r="J56" s="33">
        <v>20</v>
      </c>
      <c r="K56" s="31">
        <v>60</v>
      </c>
      <c r="L56" s="32" t="s">
        <v>724</v>
      </c>
      <c r="M56" s="31">
        <v>1000</v>
      </c>
      <c r="N56" s="33" t="s">
        <v>57</v>
      </c>
      <c r="O56" s="33" t="s">
        <v>573</v>
      </c>
      <c r="P56" s="93" t="s">
        <v>498</v>
      </c>
      <c r="Q56" s="99">
        <v>4</v>
      </c>
      <c r="R56" s="236">
        <v>14</v>
      </c>
    </row>
    <row r="57" spans="1:18" ht="15" customHeight="1">
      <c r="A57" s="271">
        <v>52</v>
      </c>
      <c r="B57" s="270" t="s">
        <v>1005</v>
      </c>
      <c r="C57" s="271">
        <v>1000</v>
      </c>
      <c r="D57" s="270" t="s">
        <v>1032</v>
      </c>
      <c r="E57" s="271">
        <v>4</v>
      </c>
      <c r="F57" s="271">
        <v>29.5</v>
      </c>
      <c r="G57" s="271">
        <v>37.5</v>
      </c>
      <c r="H57" s="271">
        <v>4</v>
      </c>
      <c r="J57" s="33">
        <v>21</v>
      </c>
      <c r="K57" s="31">
        <v>61</v>
      </c>
      <c r="L57" s="32" t="s">
        <v>633</v>
      </c>
      <c r="M57" s="31">
        <v>1000</v>
      </c>
      <c r="N57" s="33" t="s">
        <v>57</v>
      </c>
      <c r="O57" s="33" t="s">
        <v>573</v>
      </c>
      <c r="P57" s="93" t="s">
        <v>663</v>
      </c>
      <c r="Q57" s="99">
        <v>4</v>
      </c>
      <c r="R57" s="236">
        <v>13</v>
      </c>
    </row>
    <row r="58" spans="1:18" ht="15" customHeight="1">
      <c r="A58" s="271">
        <v>53</v>
      </c>
      <c r="B58" s="270" t="s">
        <v>1006</v>
      </c>
      <c r="C58" s="271">
        <v>1000</v>
      </c>
      <c r="D58" s="270" t="s">
        <v>38</v>
      </c>
      <c r="E58" s="271">
        <v>4</v>
      </c>
      <c r="F58" s="271">
        <v>29.5</v>
      </c>
      <c r="G58" s="271">
        <v>35.5</v>
      </c>
      <c r="H58" s="271">
        <v>4</v>
      </c>
      <c r="J58" s="33">
        <v>22</v>
      </c>
      <c r="K58" s="31">
        <v>62</v>
      </c>
      <c r="L58" s="32" t="s">
        <v>547</v>
      </c>
      <c r="M58" s="31">
        <v>1000</v>
      </c>
      <c r="N58" s="33" t="s">
        <v>57</v>
      </c>
      <c r="O58" s="33" t="s">
        <v>573</v>
      </c>
      <c r="P58" s="93" t="s">
        <v>509</v>
      </c>
      <c r="Q58" s="99">
        <v>4</v>
      </c>
      <c r="R58" s="236">
        <v>12</v>
      </c>
    </row>
    <row r="59" spans="1:18" ht="15" customHeight="1">
      <c r="A59" s="271">
        <v>54</v>
      </c>
      <c r="B59" s="270" t="s">
        <v>319</v>
      </c>
      <c r="C59" s="271">
        <v>1000</v>
      </c>
      <c r="D59" s="270" t="s">
        <v>988</v>
      </c>
      <c r="E59" s="271">
        <v>4</v>
      </c>
      <c r="F59" s="271">
        <v>29</v>
      </c>
      <c r="G59" s="271">
        <v>37.5</v>
      </c>
      <c r="H59" s="271">
        <v>4</v>
      </c>
      <c r="J59" s="33">
        <v>23</v>
      </c>
      <c r="K59" s="31">
        <v>64</v>
      </c>
      <c r="L59" s="32" t="s">
        <v>1044</v>
      </c>
      <c r="M59" s="31">
        <v>1000</v>
      </c>
      <c r="N59" s="33" t="s">
        <v>57</v>
      </c>
      <c r="O59" s="33" t="s">
        <v>578</v>
      </c>
      <c r="P59" s="93" t="s">
        <v>534</v>
      </c>
      <c r="Q59" s="99">
        <v>3</v>
      </c>
      <c r="R59" s="236">
        <v>11</v>
      </c>
    </row>
    <row r="60" spans="1:18" ht="15" customHeight="1">
      <c r="A60" s="271">
        <v>55</v>
      </c>
      <c r="B60" s="270" t="s">
        <v>346</v>
      </c>
      <c r="C60" s="271">
        <v>1000</v>
      </c>
      <c r="D60" s="270" t="s">
        <v>121</v>
      </c>
      <c r="E60" s="271">
        <v>4</v>
      </c>
      <c r="F60" s="271">
        <v>29</v>
      </c>
      <c r="G60" s="271">
        <v>37</v>
      </c>
      <c r="H60" s="271">
        <v>4</v>
      </c>
      <c r="J60" s="33">
        <v>24</v>
      </c>
      <c r="K60" s="31">
        <v>65</v>
      </c>
      <c r="L60" s="32" t="s">
        <v>1045</v>
      </c>
      <c r="M60" s="31">
        <v>1000</v>
      </c>
      <c r="N60" s="33" t="s">
        <v>57</v>
      </c>
      <c r="O60" s="33" t="s">
        <v>578</v>
      </c>
      <c r="P60" s="93" t="s">
        <v>510</v>
      </c>
      <c r="Q60" s="99">
        <v>3</v>
      </c>
      <c r="R60" s="236">
        <v>10</v>
      </c>
    </row>
    <row r="61" spans="1:18" ht="15" customHeight="1">
      <c r="A61" s="271">
        <v>56</v>
      </c>
      <c r="B61" s="270" t="s">
        <v>1007</v>
      </c>
      <c r="C61" s="271">
        <v>1000</v>
      </c>
      <c r="D61" s="270" t="s">
        <v>1001</v>
      </c>
      <c r="E61" s="271">
        <v>4</v>
      </c>
      <c r="F61" s="271">
        <v>28.5</v>
      </c>
      <c r="G61" s="271">
        <v>37.5</v>
      </c>
      <c r="H61" s="271">
        <v>3</v>
      </c>
      <c r="J61" s="33">
        <v>25</v>
      </c>
      <c r="K61" s="31">
        <v>66</v>
      </c>
      <c r="L61" s="32" t="s">
        <v>1046</v>
      </c>
      <c r="M61" s="31">
        <v>1000</v>
      </c>
      <c r="N61" s="33" t="s">
        <v>57</v>
      </c>
      <c r="O61" s="33" t="s">
        <v>578</v>
      </c>
      <c r="P61" s="93" t="s">
        <v>666</v>
      </c>
      <c r="Q61" s="99">
        <v>3</v>
      </c>
      <c r="R61" s="236">
        <v>9</v>
      </c>
    </row>
    <row r="62" spans="1:18" ht="15" customHeight="1">
      <c r="A62" s="271">
        <v>57</v>
      </c>
      <c r="B62" s="270" t="s">
        <v>348</v>
      </c>
      <c r="C62" s="271">
        <v>1000</v>
      </c>
      <c r="D62" s="270" t="s">
        <v>1032</v>
      </c>
      <c r="E62" s="271">
        <v>4</v>
      </c>
      <c r="F62" s="271">
        <v>28.5</v>
      </c>
      <c r="G62" s="271">
        <v>36.5</v>
      </c>
      <c r="H62" s="271">
        <v>4</v>
      </c>
      <c r="J62" s="33">
        <v>26</v>
      </c>
      <c r="K62" s="31">
        <v>67</v>
      </c>
      <c r="L62" s="32" t="s">
        <v>1047</v>
      </c>
      <c r="M62" s="31">
        <v>1000</v>
      </c>
      <c r="N62" s="33" t="s">
        <v>57</v>
      </c>
      <c r="O62" s="33" t="s">
        <v>579</v>
      </c>
      <c r="P62" s="93" t="s">
        <v>658</v>
      </c>
      <c r="Q62" s="99">
        <v>3</v>
      </c>
      <c r="R62" s="236">
        <v>8</v>
      </c>
    </row>
    <row r="63" spans="1:18" ht="15" customHeight="1">
      <c r="A63" s="271">
        <v>58</v>
      </c>
      <c r="B63" s="270" t="s">
        <v>347</v>
      </c>
      <c r="C63" s="271">
        <v>1000</v>
      </c>
      <c r="D63" s="270" t="s">
        <v>38</v>
      </c>
      <c r="E63" s="271">
        <v>4</v>
      </c>
      <c r="F63" s="271">
        <v>28.5</v>
      </c>
      <c r="G63" s="271">
        <v>35</v>
      </c>
      <c r="H63" s="271">
        <v>4</v>
      </c>
      <c r="J63" s="33">
        <v>27</v>
      </c>
      <c r="K63" s="31">
        <v>68</v>
      </c>
      <c r="L63" s="32" t="s">
        <v>154</v>
      </c>
      <c r="M63" s="31">
        <v>1000</v>
      </c>
      <c r="N63" s="33" t="s">
        <v>57</v>
      </c>
      <c r="O63" s="33" t="s">
        <v>579</v>
      </c>
      <c r="P63" s="93" t="s">
        <v>484</v>
      </c>
      <c r="Q63" s="99">
        <v>2</v>
      </c>
      <c r="R63" s="236">
        <v>7</v>
      </c>
    </row>
    <row r="64" spans="1:18" ht="15" customHeight="1">
      <c r="A64" s="271">
        <v>59</v>
      </c>
      <c r="B64" s="270" t="s">
        <v>1008</v>
      </c>
      <c r="C64" s="271">
        <v>1000</v>
      </c>
      <c r="D64" s="270" t="s">
        <v>1001</v>
      </c>
      <c r="E64" s="271">
        <v>4</v>
      </c>
      <c r="F64" s="271">
        <v>28</v>
      </c>
      <c r="G64" s="271">
        <v>36</v>
      </c>
      <c r="H64" s="271">
        <v>4</v>
      </c>
      <c r="J64" s="33">
        <v>28</v>
      </c>
      <c r="K64" s="31">
        <v>70</v>
      </c>
      <c r="L64" s="32" t="s">
        <v>1048</v>
      </c>
      <c r="M64" s="31">
        <v>1000</v>
      </c>
      <c r="N64" s="33" t="s">
        <v>57</v>
      </c>
      <c r="O64" s="33" t="s">
        <v>579</v>
      </c>
      <c r="P64" s="93" t="s">
        <v>498</v>
      </c>
      <c r="Q64" s="99">
        <v>3</v>
      </c>
      <c r="R64" s="236">
        <v>6</v>
      </c>
    </row>
    <row r="65" spans="1:18" ht="15" customHeight="1">
      <c r="A65" s="271">
        <v>60</v>
      </c>
      <c r="B65" s="270" t="s">
        <v>1009</v>
      </c>
      <c r="C65" s="271">
        <v>1000</v>
      </c>
      <c r="D65" s="270" t="s">
        <v>990</v>
      </c>
      <c r="E65" s="271">
        <v>4</v>
      </c>
      <c r="F65" s="271">
        <v>27.5</v>
      </c>
      <c r="G65" s="271">
        <v>35.5</v>
      </c>
      <c r="H65" s="271">
        <v>4</v>
      </c>
      <c r="J65" s="33">
        <v>29</v>
      </c>
      <c r="K65" s="31">
        <v>71</v>
      </c>
      <c r="L65" s="32" t="s">
        <v>396</v>
      </c>
      <c r="M65" s="31">
        <v>1000</v>
      </c>
      <c r="N65" s="33" t="s">
        <v>57</v>
      </c>
      <c r="O65" s="33" t="s">
        <v>579</v>
      </c>
      <c r="P65" s="93" t="s">
        <v>663</v>
      </c>
      <c r="Q65" s="99">
        <v>3</v>
      </c>
      <c r="R65" s="236">
        <v>5</v>
      </c>
    </row>
    <row r="66" spans="1:18" ht="15" customHeight="1">
      <c r="A66" s="271">
        <v>61</v>
      </c>
      <c r="B66" s="270" t="s">
        <v>1010</v>
      </c>
      <c r="C66" s="271">
        <v>1000</v>
      </c>
      <c r="D66" s="270" t="s">
        <v>38</v>
      </c>
      <c r="E66" s="271">
        <v>4</v>
      </c>
      <c r="F66" s="271">
        <v>27</v>
      </c>
      <c r="G66" s="271">
        <v>34</v>
      </c>
      <c r="H66" s="271">
        <v>4</v>
      </c>
      <c r="J66" s="33">
        <v>30</v>
      </c>
      <c r="K66" s="31">
        <v>72</v>
      </c>
      <c r="L66" s="32" t="s">
        <v>1049</v>
      </c>
      <c r="M66" s="31">
        <v>1000</v>
      </c>
      <c r="N66" s="33" t="s">
        <v>57</v>
      </c>
      <c r="O66" s="33" t="s">
        <v>579</v>
      </c>
      <c r="P66" s="93" t="s">
        <v>510</v>
      </c>
      <c r="Q66" s="99">
        <v>3</v>
      </c>
      <c r="R66" s="236">
        <v>4</v>
      </c>
    </row>
    <row r="67" spans="1:18" ht="15" customHeight="1">
      <c r="A67" s="271">
        <v>62</v>
      </c>
      <c r="B67" s="270" t="s">
        <v>1011</v>
      </c>
      <c r="C67" s="271">
        <v>1000</v>
      </c>
      <c r="D67" s="270" t="s">
        <v>988</v>
      </c>
      <c r="E67" s="271">
        <v>4</v>
      </c>
      <c r="F67" s="271">
        <v>26</v>
      </c>
      <c r="G67" s="271">
        <v>34</v>
      </c>
      <c r="H67" s="271">
        <v>4</v>
      </c>
      <c r="J67" s="33">
        <v>31</v>
      </c>
      <c r="K67" s="31">
        <v>74</v>
      </c>
      <c r="L67" s="32" t="s">
        <v>716</v>
      </c>
      <c r="M67" s="31">
        <v>1000</v>
      </c>
      <c r="N67" s="33" t="s">
        <v>57</v>
      </c>
      <c r="O67" s="33" t="s">
        <v>579</v>
      </c>
      <c r="P67" s="93" t="s">
        <v>552</v>
      </c>
      <c r="Q67" s="99">
        <v>3</v>
      </c>
      <c r="R67" s="236">
        <v>3</v>
      </c>
    </row>
    <row r="68" spans="1:18" ht="15" customHeight="1">
      <c r="A68" s="271">
        <v>63</v>
      </c>
      <c r="B68" s="270" t="s">
        <v>1012</v>
      </c>
      <c r="C68" s="271">
        <v>1000</v>
      </c>
      <c r="D68" s="270" t="s">
        <v>1013</v>
      </c>
      <c r="E68" s="271">
        <v>4</v>
      </c>
      <c r="F68" s="271">
        <v>26</v>
      </c>
      <c r="G68" s="271">
        <v>33.5</v>
      </c>
      <c r="H68" s="271">
        <v>4</v>
      </c>
      <c r="J68" s="33">
        <v>32</v>
      </c>
      <c r="K68" s="31">
        <v>75</v>
      </c>
      <c r="L68" s="32" t="s">
        <v>1050</v>
      </c>
      <c r="M68" s="31">
        <v>1000</v>
      </c>
      <c r="N68" s="33" t="s">
        <v>57</v>
      </c>
      <c r="O68" s="33" t="s">
        <v>579</v>
      </c>
      <c r="P68" s="93" t="s">
        <v>552</v>
      </c>
      <c r="Q68" s="99">
        <v>3</v>
      </c>
      <c r="R68" s="236">
        <v>2</v>
      </c>
    </row>
    <row r="69" spans="1:18" ht="15" customHeight="1">
      <c r="A69" s="271">
        <v>64</v>
      </c>
      <c r="B69" s="270" t="s">
        <v>1014</v>
      </c>
      <c r="C69" s="271">
        <v>1000</v>
      </c>
      <c r="D69" s="270" t="s">
        <v>38</v>
      </c>
      <c r="E69" s="271">
        <v>3.5</v>
      </c>
      <c r="F69" s="271">
        <v>29</v>
      </c>
      <c r="G69" s="271">
        <v>37</v>
      </c>
      <c r="H69" s="271">
        <v>3</v>
      </c>
      <c r="J69" s="33">
        <v>33</v>
      </c>
      <c r="K69" s="31">
        <v>79</v>
      </c>
      <c r="L69" s="32" t="s">
        <v>1051</v>
      </c>
      <c r="M69" s="31">
        <v>1000</v>
      </c>
      <c r="N69" s="33" t="s">
        <v>57</v>
      </c>
      <c r="O69" s="33" t="s">
        <v>587</v>
      </c>
      <c r="P69" s="93" t="s">
        <v>509</v>
      </c>
      <c r="Q69" s="99">
        <v>2</v>
      </c>
      <c r="R69" s="236">
        <v>1</v>
      </c>
    </row>
    <row r="70" spans="1:18" ht="15" customHeight="1">
      <c r="A70" s="271">
        <v>65</v>
      </c>
      <c r="B70" s="270" t="s">
        <v>1015</v>
      </c>
      <c r="C70" s="271">
        <v>1000</v>
      </c>
      <c r="D70" s="270" t="s">
        <v>1016</v>
      </c>
      <c r="E70" s="271">
        <v>3.5</v>
      </c>
      <c r="F70" s="271">
        <v>25.5</v>
      </c>
      <c r="G70" s="271">
        <v>34</v>
      </c>
      <c r="H70" s="271">
        <v>3</v>
      </c>
      <c r="J70" s="33">
        <v>34</v>
      </c>
      <c r="K70" s="31">
        <v>81</v>
      </c>
      <c r="L70" s="32" t="s">
        <v>1052</v>
      </c>
      <c r="M70" s="31">
        <v>1000</v>
      </c>
      <c r="N70" s="33" t="s">
        <v>57</v>
      </c>
      <c r="O70" s="33" t="s">
        <v>587</v>
      </c>
      <c r="P70" s="93" t="s">
        <v>561</v>
      </c>
      <c r="Q70" s="99">
        <v>2</v>
      </c>
      <c r="R70" s="236">
        <v>0</v>
      </c>
    </row>
    <row r="71" spans="1:18" ht="15" customHeight="1">
      <c r="A71" s="271">
        <v>66</v>
      </c>
      <c r="B71" s="270" t="s">
        <v>1017</v>
      </c>
      <c r="C71" s="271">
        <v>1000</v>
      </c>
      <c r="D71" s="270" t="s">
        <v>38</v>
      </c>
      <c r="E71" s="271">
        <v>3.5</v>
      </c>
      <c r="F71" s="271">
        <v>19</v>
      </c>
      <c r="G71" s="271">
        <v>25</v>
      </c>
      <c r="H71" s="271">
        <v>3</v>
      </c>
      <c r="J71" s="33">
        <v>35</v>
      </c>
      <c r="K71" s="31">
        <v>82</v>
      </c>
      <c r="L71" s="32" t="s">
        <v>968</v>
      </c>
      <c r="M71" s="31">
        <v>1000</v>
      </c>
      <c r="N71" s="33" t="s">
        <v>57</v>
      </c>
      <c r="O71" s="33" t="s">
        <v>575</v>
      </c>
      <c r="P71" s="93" t="s">
        <v>586</v>
      </c>
      <c r="Q71" s="99">
        <v>2</v>
      </c>
      <c r="R71" s="236">
        <v>0</v>
      </c>
    </row>
    <row r="72" spans="1:18" ht="15" customHeight="1">
      <c r="A72" s="271">
        <v>67</v>
      </c>
      <c r="B72" s="270" t="s">
        <v>1018</v>
      </c>
      <c r="C72" s="271">
        <v>1000</v>
      </c>
      <c r="D72" s="270" t="s">
        <v>121</v>
      </c>
      <c r="E72" s="271">
        <v>3</v>
      </c>
      <c r="F72" s="271">
        <v>32</v>
      </c>
      <c r="G72" s="271">
        <v>40</v>
      </c>
      <c r="H72" s="271">
        <v>3</v>
      </c>
      <c r="J72" s="33">
        <v>36</v>
      </c>
      <c r="K72" s="31">
        <v>83</v>
      </c>
      <c r="L72" s="32" t="s">
        <v>397</v>
      </c>
      <c r="M72" s="31">
        <v>1000</v>
      </c>
      <c r="N72" s="33" t="s">
        <v>57</v>
      </c>
      <c r="O72" s="33" t="s">
        <v>575</v>
      </c>
      <c r="P72" s="93" t="s">
        <v>561</v>
      </c>
      <c r="Q72" s="99">
        <v>2</v>
      </c>
      <c r="R72" s="236">
        <v>0</v>
      </c>
    </row>
    <row r="73" spans="1:18" ht="15" customHeight="1">
      <c r="A73" s="271">
        <v>68</v>
      </c>
      <c r="B73" s="270" t="s">
        <v>316</v>
      </c>
      <c r="C73" s="271">
        <v>1000</v>
      </c>
      <c r="D73" s="270" t="s">
        <v>992</v>
      </c>
      <c r="E73" s="271">
        <v>3</v>
      </c>
      <c r="F73" s="271">
        <v>29.5</v>
      </c>
      <c r="G73" s="271">
        <v>38.5</v>
      </c>
      <c r="H73" s="271">
        <v>2</v>
      </c>
      <c r="J73" s="33">
        <v>37</v>
      </c>
      <c r="K73" s="31">
        <v>84</v>
      </c>
      <c r="L73" s="32" t="s">
        <v>728</v>
      </c>
      <c r="M73" s="31">
        <v>1000</v>
      </c>
      <c r="N73" s="33" t="s">
        <v>57</v>
      </c>
      <c r="O73" s="33" t="s">
        <v>575</v>
      </c>
      <c r="P73" s="93" t="s">
        <v>666</v>
      </c>
      <c r="Q73" s="99">
        <v>1</v>
      </c>
      <c r="R73" s="236">
        <v>0</v>
      </c>
    </row>
    <row r="74" spans="1:18" ht="15" customHeight="1">
      <c r="A74" s="271">
        <v>69</v>
      </c>
      <c r="B74" s="270" t="s">
        <v>1019</v>
      </c>
      <c r="C74" s="271">
        <v>1000</v>
      </c>
      <c r="D74" s="270" t="s">
        <v>990</v>
      </c>
      <c r="E74" s="271">
        <v>3</v>
      </c>
      <c r="F74" s="271">
        <v>28</v>
      </c>
      <c r="G74" s="271">
        <v>37</v>
      </c>
      <c r="H74" s="271">
        <v>3</v>
      </c>
      <c r="J74" s="33">
        <v>38</v>
      </c>
      <c r="K74" s="31">
        <v>86</v>
      </c>
      <c r="L74" s="32" t="s">
        <v>398</v>
      </c>
      <c r="M74" s="31">
        <v>1000</v>
      </c>
      <c r="N74" s="33" t="s">
        <v>57</v>
      </c>
      <c r="O74" s="33" t="s">
        <v>1053</v>
      </c>
      <c r="P74" s="93" t="s">
        <v>676</v>
      </c>
      <c r="Q74" s="99">
        <v>0</v>
      </c>
      <c r="R74" s="236">
        <v>0</v>
      </c>
    </row>
    <row r="75" spans="1:8" ht="15" customHeight="1">
      <c r="A75" s="271">
        <v>70</v>
      </c>
      <c r="B75" s="270" t="s">
        <v>1020</v>
      </c>
      <c r="C75" s="271">
        <v>1000</v>
      </c>
      <c r="D75" s="270" t="s">
        <v>992</v>
      </c>
      <c r="E75" s="271">
        <v>3</v>
      </c>
      <c r="F75" s="271">
        <v>27.5</v>
      </c>
      <c r="G75" s="271">
        <v>36.5</v>
      </c>
      <c r="H75" s="271">
        <v>3</v>
      </c>
    </row>
    <row r="76" spans="1:16" ht="15" customHeight="1">
      <c r="A76" s="271">
        <v>71</v>
      </c>
      <c r="B76" s="270" t="s">
        <v>358</v>
      </c>
      <c r="C76" s="271">
        <v>1000</v>
      </c>
      <c r="D76" s="270" t="s">
        <v>989</v>
      </c>
      <c r="E76" s="271">
        <v>3</v>
      </c>
      <c r="F76" s="271">
        <v>27</v>
      </c>
      <c r="G76" s="271">
        <v>35.5</v>
      </c>
      <c r="H76" s="271">
        <v>3</v>
      </c>
      <c r="K76" s="47" t="s">
        <v>1054</v>
      </c>
      <c r="P76"/>
    </row>
    <row r="77" spans="1:16" ht="15" customHeight="1">
      <c r="A77" s="271">
        <v>72</v>
      </c>
      <c r="B77" s="270" t="s">
        <v>1021</v>
      </c>
      <c r="C77" s="271">
        <v>1000</v>
      </c>
      <c r="D77" s="270" t="s">
        <v>992</v>
      </c>
      <c r="E77" s="271">
        <v>3</v>
      </c>
      <c r="F77" s="271">
        <v>25.5</v>
      </c>
      <c r="G77" s="271">
        <v>32.5</v>
      </c>
      <c r="H77" s="271">
        <v>3</v>
      </c>
      <c r="P77"/>
    </row>
    <row r="78" spans="1:17" ht="15" customHeight="1">
      <c r="A78" s="271">
        <v>73</v>
      </c>
      <c r="B78" s="270" t="s">
        <v>349</v>
      </c>
      <c r="C78" s="271">
        <v>1000</v>
      </c>
      <c r="D78" s="270" t="s">
        <v>1001</v>
      </c>
      <c r="E78" s="271">
        <v>3</v>
      </c>
      <c r="F78" s="271">
        <v>25</v>
      </c>
      <c r="G78" s="271">
        <v>33</v>
      </c>
      <c r="H78" s="271">
        <v>3</v>
      </c>
      <c r="J78" s="50" t="s">
        <v>141</v>
      </c>
      <c r="K78" s="48" t="s">
        <v>138</v>
      </c>
      <c r="L78" s="49" t="s">
        <v>51</v>
      </c>
      <c r="M78" s="48" t="s">
        <v>68</v>
      </c>
      <c r="N78" s="50" t="s">
        <v>1034</v>
      </c>
      <c r="O78" s="50" t="s">
        <v>52</v>
      </c>
      <c r="P78" s="50" t="s">
        <v>53</v>
      </c>
      <c r="Q78" s="356" t="s">
        <v>1061</v>
      </c>
    </row>
    <row r="79" spans="1:18" ht="15" customHeight="1">
      <c r="A79" s="271">
        <v>74</v>
      </c>
      <c r="B79" s="270" t="s">
        <v>1022</v>
      </c>
      <c r="C79" s="271">
        <v>1000</v>
      </c>
      <c r="D79" s="270" t="s">
        <v>1032</v>
      </c>
      <c r="E79" s="271">
        <v>3</v>
      </c>
      <c r="F79" s="271">
        <v>24.5</v>
      </c>
      <c r="G79" s="271">
        <v>31.5</v>
      </c>
      <c r="H79" s="271">
        <v>3</v>
      </c>
      <c r="J79" s="33">
        <v>1</v>
      </c>
      <c r="K79" s="31">
        <v>4</v>
      </c>
      <c r="L79" s="32" t="s">
        <v>175</v>
      </c>
      <c r="M79" s="31">
        <v>1304</v>
      </c>
      <c r="N79" s="33" t="s">
        <v>58</v>
      </c>
      <c r="O79" s="33" t="s">
        <v>580</v>
      </c>
      <c r="P79" s="93" t="s">
        <v>441</v>
      </c>
      <c r="Q79" s="99">
        <v>7</v>
      </c>
      <c r="R79" s="236">
        <v>40</v>
      </c>
    </row>
    <row r="80" spans="1:18" ht="15" customHeight="1">
      <c r="A80" s="271">
        <v>75</v>
      </c>
      <c r="B80" s="270" t="s">
        <v>1023</v>
      </c>
      <c r="C80" s="271">
        <v>1000</v>
      </c>
      <c r="D80" s="270" t="s">
        <v>992</v>
      </c>
      <c r="E80" s="271">
        <v>3</v>
      </c>
      <c r="F80" s="271">
        <v>24.5</v>
      </c>
      <c r="G80" s="271">
        <v>31</v>
      </c>
      <c r="H80" s="271">
        <v>3</v>
      </c>
      <c r="J80" s="33">
        <v>2</v>
      </c>
      <c r="K80" s="31">
        <v>5</v>
      </c>
      <c r="L80" s="32" t="s">
        <v>119</v>
      </c>
      <c r="M80" s="31">
        <v>1532</v>
      </c>
      <c r="N80" s="33" t="s">
        <v>58</v>
      </c>
      <c r="O80" s="33" t="s">
        <v>580</v>
      </c>
      <c r="P80" s="93" t="s">
        <v>478</v>
      </c>
      <c r="Q80" s="99">
        <v>7</v>
      </c>
      <c r="R80" s="236">
        <v>35</v>
      </c>
    </row>
    <row r="81" spans="1:18" ht="15" customHeight="1">
      <c r="A81" s="271">
        <v>76</v>
      </c>
      <c r="B81" s="270" t="s">
        <v>1024</v>
      </c>
      <c r="C81" s="271">
        <v>1000</v>
      </c>
      <c r="D81" s="270" t="s">
        <v>1004</v>
      </c>
      <c r="E81" s="271">
        <v>3</v>
      </c>
      <c r="F81" s="271">
        <v>24.5</v>
      </c>
      <c r="G81" s="271">
        <v>29.5</v>
      </c>
      <c r="H81" s="271">
        <v>3</v>
      </c>
      <c r="J81" s="33">
        <v>3</v>
      </c>
      <c r="K81" s="31">
        <v>8</v>
      </c>
      <c r="L81" s="32" t="s">
        <v>252</v>
      </c>
      <c r="M81" s="31">
        <v>1250</v>
      </c>
      <c r="N81" s="33" t="s">
        <v>58</v>
      </c>
      <c r="O81" s="33" t="s">
        <v>588</v>
      </c>
      <c r="P81" s="93" t="s">
        <v>598</v>
      </c>
      <c r="Q81" s="99">
        <v>6</v>
      </c>
      <c r="R81" s="236">
        <v>32</v>
      </c>
    </row>
    <row r="82" spans="1:18" ht="15" customHeight="1">
      <c r="A82" s="271">
        <v>77</v>
      </c>
      <c r="B82" s="270" t="s">
        <v>351</v>
      </c>
      <c r="C82" s="271">
        <v>1000</v>
      </c>
      <c r="D82" s="270" t="s">
        <v>989</v>
      </c>
      <c r="E82" s="271">
        <v>3</v>
      </c>
      <c r="F82" s="271">
        <v>21</v>
      </c>
      <c r="G82" s="271">
        <v>27</v>
      </c>
      <c r="H82" s="271">
        <v>2</v>
      </c>
      <c r="J82" s="33">
        <v>4</v>
      </c>
      <c r="K82" s="31">
        <v>14</v>
      </c>
      <c r="L82" s="32" t="s">
        <v>117</v>
      </c>
      <c r="M82" s="31">
        <v>1572</v>
      </c>
      <c r="N82" s="33" t="s">
        <v>58</v>
      </c>
      <c r="O82" s="33" t="s">
        <v>590</v>
      </c>
      <c r="P82" s="93" t="s">
        <v>585</v>
      </c>
      <c r="Q82" s="99">
        <v>6</v>
      </c>
      <c r="R82" s="236">
        <v>30</v>
      </c>
    </row>
    <row r="83" spans="1:18" ht="15" customHeight="1">
      <c r="A83" s="271">
        <v>78</v>
      </c>
      <c r="B83" s="270" t="s">
        <v>359</v>
      </c>
      <c r="C83" s="271">
        <v>1000</v>
      </c>
      <c r="D83" s="270" t="s">
        <v>1032</v>
      </c>
      <c r="E83" s="271">
        <v>3</v>
      </c>
      <c r="F83" s="271">
        <v>20</v>
      </c>
      <c r="G83" s="271">
        <v>26</v>
      </c>
      <c r="H83" s="271">
        <v>3</v>
      </c>
      <c r="J83" s="33">
        <v>5</v>
      </c>
      <c r="K83" s="31">
        <v>15</v>
      </c>
      <c r="L83" s="32" t="s">
        <v>111</v>
      </c>
      <c r="M83" s="31">
        <v>1250</v>
      </c>
      <c r="N83" s="33" t="s">
        <v>58</v>
      </c>
      <c r="O83" s="33" t="s">
        <v>590</v>
      </c>
      <c r="P83" s="93" t="s">
        <v>485</v>
      </c>
      <c r="Q83" s="99">
        <v>6</v>
      </c>
      <c r="R83" s="236">
        <v>29</v>
      </c>
    </row>
    <row r="84" spans="1:18" ht="15" customHeight="1">
      <c r="A84" s="271">
        <v>79</v>
      </c>
      <c r="B84" s="270" t="s">
        <v>1025</v>
      </c>
      <c r="C84" s="271">
        <v>1000</v>
      </c>
      <c r="D84" s="270" t="s">
        <v>989</v>
      </c>
      <c r="E84" s="271">
        <v>2.5</v>
      </c>
      <c r="F84" s="271">
        <v>26</v>
      </c>
      <c r="G84" s="271">
        <v>36</v>
      </c>
      <c r="H84" s="271">
        <v>2</v>
      </c>
      <c r="J84" s="33">
        <v>6</v>
      </c>
      <c r="K84" s="31">
        <v>17</v>
      </c>
      <c r="L84" s="32" t="s">
        <v>153</v>
      </c>
      <c r="M84" s="31">
        <v>1100</v>
      </c>
      <c r="N84" s="33" t="s">
        <v>58</v>
      </c>
      <c r="O84" s="33" t="s">
        <v>590</v>
      </c>
      <c r="P84" s="93" t="s">
        <v>492</v>
      </c>
      <c r="Q84" s="99">
        <v>6</v>
      </c>
      <c r="R84" s="236">
        <v>28</v>
      </c>
    </row>
    <row r="85" spans="1:18" ht="15" customHeight="1">
      <c r="A85" s="271">
        <v>80</v>
      </c>
      <c r="B85" s="270" t="s">
        <v>1026</v>
      </c>
      <c r="C85" s="271">
        <v>1000</v>
      </c>
      <c r="D85" s="270" t="s">
        <v>1027</v>
      </c>
      <c r="E85" s="271">
        <v>2.5</v>
      </c>
      <c r="F85" s="271">
        <v>24</v>
      </c>
      <c r="G85" s="271">
        <v>31.5</v>
      </c>
      <c r="H85" s="271">
        <v>2</v>
      </c>
      <c r="J85" s="33">
        <v>7</v>
      </c>
      <c r="K85" s="31">
        <v>18</v>
      </c>
      <c r="L85" s="32" t="s">
        <v>237</v>
      </c>
      <c r="M85" s="31">
        <v>1250</v>
      </c>
      <c r="N85" s="33" t="s">
        <v>58</v>
      </c>
      <c r="O85" s="33" t="s">
        <v>590</v>
      </c>
      <c r="P85" s="93" t="s">
        <v>503</v>
      </c>
      <c r="Q85" s="99">
        <v>6</v>
      </c>
      <c r="R85" s="236">
        <v>27</v>
      </c>
    </row>
    <row r="86" spans="1:18" ht="15" customHeight="1">
      <c r="A86" s="271">
        <v>81</v>
      </c>
      <c r="B86" s="270" t="s">
        <v>1028</v>
      </c>
      <c r="C86" s="271">
        <v>1000</v>
      </c>
      <c r="D86" s="270" t="s">
        <v>989</v>
      </c>
      <c r="E86" s="271">
        <v>2.5</v>
      </c>
      <c r="F86" s="271">
        <v>21.5</v>
      </c>
      <c r="G86" s="271">
        <v>27.5</v>
      </c>
      <c r="H86" s="271">
        <v>2</v>
      </c>
      <c r="J86" s="33">
        <v>8</v>
      </c>
      <c r="K86" s="31">
        <v>21</v>
      </c>
      <c r="L86" s="32" t="s">
        <v>757</v>
      </c>
      <c r="M86" s="31">
        <v>1250</v>
      </c>
      <c r="N86" s="33" t="s">
        <v>58</v>
      </c>
      <c r="O86" s="33" t="s">
        <v>593</v>
      </c>
      <c r="P86" s="93" t="s">
        <v>478</v>
      </c>
      <c r="Q86" s="99">
        <v>5</v>
      </c>
      <c r="R86" s="236">
        <v>26</v>
      </c>
    </row>
    <row r="87" spans="1:18" ht="15" customHeight="1">
      <c r="A87" s="271">
        <v>82</v>
      </c>
      <c r="B87" s="270" t="s">
        <v>1029</v>
      </c>
      <c r="C87" s="271">
        <v>1000</v>
      </c>
      <c r="D87" s="270" t="s">
        <v>989</v>
      </c>
      <c r="E87" s="271">
        <v>2</v>
      </c>
      <c r="F87" s="271">
        <v>28</v>
      </c>
      <c r="G87" s="271">
        <v>36.5</v>
      </c>
      <c r="H87" s="271">
        <v>2</v>
      </c>
      <c r="J87" s="33">
        <v>9</v>
      </c>
      <c r="K87" s="31">
        <v>22</v>
      </c>
      <c r="L87" s="32" t="s">
        <v>136</v>
      </c>
      <c r="M87" s="31">
        <v>1100</v>
      </c>
      <c r="N87" s="33" t="s">
        <v>58</v>
      </c>
      <c r="O87" s="33" t="s">
        <v>593</v>
      </c>
      <c r="P87" s="93" t="s">
        <v>478</v>
      </c>
      <c r="Q87" s="99">
        <v>5</v>
      </c>
      <c r="R87" s="236">
        <v>25</v>
      </c>
    </row>
    <row r="88" spans="1:18" ht="15" customHeight="1">
      <c r="A88" s="271">
        <v>83</v>
      </c>
      <c r="B88" s="270" t="s">
        <v>360</v>
      </c>
      <c r="C88" s="271">
        <v>1000</v>
      </c>
      <c r="D88" s="270" t="s">
        <v>989</v>
      </c>
      <c r="E88" s="271">
        <v>2</v>
      </c>
      <c r="F88" s="271">
        <v>21.5</v>
      </c>
      <c r="G88" s="271">
        <v>29</v>
      </c>
      <c r="H88" s="271">
        <v>2</v>
      </c>
      <c r="J88" s="33">
        <v>10</v>
      </c>
      <c r="K88" s="31">
        <v>31</v>
      </c>
      <c r="L88" s="32" t="s">
        <v>169</v>
      </c>
      <c r="M88" s="31">
        <v>1000</v>
      </c>
      <c r="N88" s="33" t="s">
        <v>58</v>
      </c>
      <c r="O88" s="33" t="s">
        <v>582</v>
      </c>
      <c r="P88" s="93" t="s">
        <v>574</v>
      </c>
      <c r="Q88" s="99">
        <v>5</v>
      </c>
      <c r="R88" s="236">
        <v>24</v>
      </c>
    </row>
    <row r="89" spans="1:18" ht="15" customHeight="1">
      <c r="A89" s="271">
        <v>84</v>
      </c>
      <c r="B89" s="270" t="s">
        <v>1030</v>
      </c>
      <c r="C89" s="271">
        <v>1000</v>
      </c>
      <c r="D89" s="270" t="s">
        <v>989</v>
      </c>
      <c r="E89" s="271">
        <v>2</v>
      </c>
      <c r="F89" s="271">
        <v>19</v>
      </c>
      <c r="G89" s="271">
        <v>24</v>
      </c>
      <c r="H89" s="271">
        <v>1</v>
      </c>
      <c r="J89" s="33">
        <v>11</v>
      </c>
      <c r="K89" s="31">
        <v>33</v>
      </c>
      <c r="L89" s="32" t="s">
        <v>162</v>
      </c>
      <c r="M89" s="31">
        <v>1000</v>
      </c>
      <c r="N89" s="33" t="s">
        <v>58</v>
      </c>
      <c r="O89" s="33" t="s">
        <v>582</v>
      </c>
      <c r="P89" s="93" t="s">
        <v>481</v>
      </c>
      <c r="Q89" s="99">
        <v>5</v>
      </c>
      <c r="R89" s="236">
        <v>23</v>
      </c>
    </row>
    <row r="90" spans="1:18" ht="15" customHeight="1">
      <c r="A90" s="271">
        <v>85</v>
      </c>
      <c r="B90" s="270" t="s">
        <v>1031</v>
      </c>
      <c r="C90" s="271">
        <v>1000</v>
      </c>
      <c r="D90" s="270" t="s">
        <v>989</v>
      </c>
      <c r="E90" s="271">
        <v>1.5</v>
      </c>
      <c r="F90" s="271">
        <v>23</v>
      </c>
      <c r="G90" s="271">
        <v>30</v>
      </c>
      <c r="H90" s="271">
        <v>1</v>
      </c>
      <c r="J90" s="33">
        <v>12</v>
      </c>
      <c r="K90" s="31">
        <v>36</v>
      </c>
      <c r="L90" s="32" t="s">
        <v>1055</v>
      </c>
      <c r="M90" s="31">
        <v>1000</v>
      </c>
      <c r="N90" s="33" t="s">
        <v>58</v>
      </c>
      <c r="O90" s="33" t="s">
        <v>582</v>
      </c>
      <c r="P90" s="93" t="s">
        <v>503</v>
      </c>
      <c r="Q90" s="99">
        <v>5</v>
      </c>
      <c r="R90" s="236">
        <v>22</v>
      </c>
    </row>
    <row r="91" spans="1:18" ht="15" customHeight="1">
      <c r="A91" s="271">
        <v>86</v>
      </c>
      <c r="B91" s="270" t="s">
        <v>361</v>
      </c>
      <c r="C91" s="271">
        <v>1000</v>
      </c>
      <c r="D91" s="270" t="s">
        <v>989</v>
      </c>
      <c r="E91" s="271">
        <v>0</v>
      </c>
      <c r="F91" s="271">
        <v>23</v>
      </c>
      <c r="G91" s="271">
        <v>30</v>
      </c>
      <c r="H91" s="271">
        <v>0</v>
      </c>
      <c r="J91" s="33">
        <v>13</v>
      </c>
      <c r="K91" s="31">
        <v>38</v>
      </c>
      <c r="L91" s="32" t="s">
        <v>945</v>
      </c>
      <c r="M91" s="31">
        <v>1000</v>
      </c>
      <c r="N91" s="33" t="s">
        <v>58</v>
      </c>
      <c r="O91" s="33" t="s">
        <v>582</v>
      </c>
      <c r="P91" s="93" t="s">
        <v>469</v>
      </c>
      <c r="Q91" s="99">
        <v>5</v>
      </c>
      <c r="R91" s="236">
        <v>21</v>
      </c>
    </row>
    <row r="92" spans="10:18" ht="15" customHeight="1">
      <c r="J92" s="33">
        <v>14</v>
      </c>
      <c r="K92" s="31">
        <v>49</v>
      </c>
      <c r="L92" s="32" t="s">
        <v>116</v>
      </c>
      <c r="M92" s="31">
        <v>1000</v>
      </c>
      <c r="N92" s="33" t="s">
        <v>58</v>
      </c>
      <c r="O92" s="33" t="s">
        <v>573</v>
      </c>
      <c r="P92" s="93" t="s">
        <v>469</v>
      </c>
      <c r="Q92" s="99">
        <v>4</v>
      </c>
      <c r="R92" s="236">
        <v>20</v>
      </c>
    </row>
    <row r="93" spans="10:18" ht="15" customHeight="1">
      <c r="J93" s="33">
        <v>15</v>
      </c>
      <c r="K93" s="31">
        <v>73</v>
      </c>
      <c r="L93" s="32" t="s">
        <v>183</v>
      </c>
      <c r="M93" s="31">
        <v>1000</v>
      </c>
      <c r="N93" s="33" t="s">
        <v>58</v>
      </c>
      <c r="O93" s="33" t="s">
        <v>579</v>
      </c>
      <c r="P93" s="93" t="s">
        <v>554</v>
      </c>
      <c r="Q93" s="99">
        <v>3</v>
      </c>
      <c r="R93" s="236">
        <v>19</v>
      </c>
    </row>
    <row r="94" ht="15" customHeight="1">
      <c r="P94"/>
    </row>
    <row r="95" spans="11:16" ht="15" customHeight="1">
      <c r="K95" s="47" t="s">
        <v>1056</v>
      </c>
      <c r="P95"/>
    </row>
    <row r="96" ht="15" customHeight="1">
      <c r="P96"/>
    </row>
    <row r="97" spans="10:17" ht="15" customHeight="1">
      <c r="J97" s="50" t="s">
        <v>141</v>
      </c>
      <c r="K97" s="48" t="s">
        <v>138</v>
      </c>
      <c r="L97" s="49" t="s">
        <v>51</v>
      </c>
      <c r="M97" s="48" t="s">
        <v>68</v>
      </c>
      <c r="N97" s="50" t="s">
        <v>1034</v>
      </c>
      <c r="O97" s="50" t="s">
        <v>52</v>
      </c>
      <c r="P97" s="50" t="s">
        <v>53</v>
      </c>
      <c r="Q97" s="356" t="s">
        <v>1061</v>
      </c>
    </row>
    <row r="98" spans="10:18" ht="15" customHeight="1">
      <c r="J98" s="33">
        <v>1</v>
      </c>
      <c r="K98" s="31">
        <v>9</v>
      </c>
      <c r="L98" s="32" t="s">
        <v>102</v>
      </c>
      <c r="M98" s="31">
        <v>1659</v>
      </c>
      <c r="N98" s="33" t="s">
        <v>56</v>
      </c>
      <c r="O98" s="33" t="s">
        <v>590</v>
      </c>
      <c r="P98" s="93" t="s">
        <v>434</v>
      </c>
      <c r="Q98" s="99">
        <v>6</v>
      </c>
      <c r="R98" s="236">
        <v>40</v>
      </c>
    </row>
    <row r="99" spans="10:18" ht="15" customHeight="1">
      <c r="J99" s="33">
        <v>2</v>
      </c>
      <c r="K99" s="31">
        <v>11</v>
      </c>
      <c r="L99" s="32" t="s">
        <v>92</v>
      </c>
      <c r="M99" s="31">
        <v>1250</v>
      </c>
      <c r="N99" s="33" t="s">
        <v>56</v>
      </c>
      <c r="O99" s="33" t="s">
        <v>590</v>
      </c>
      <c r="P99" s="93" t="s">
        <v>454</v>
      </c>
      <c r="Q99" s="99">
        <v>5</v>
      </c>
      <c r="R99" s="236">
        <v>35</v>
      </c>
    </row>
    <row r="100" spans="10:18" ht="15" customHeight="1">
      <c r="J100" s="33">
        <v>3</v>
      </c>
      <c r="K100" s="31">
        <v>13</v>
      </c>
      <c r="L100" s="32" t="s">
        <v>37</v>
      </c>
      <c r="M100" s="31">
        <v>1250</v>
      </c>
      <c r="N100" s="33" t="s">
        <v>56</v>
      </c>
      <c r="O100" s="33" t="s">
        <v>590</v>
      </c>
      <c r="P100" s="93" t="s">
        <v>975</v>
      </c>
      <c r="Q100" s="99">
        <v>6</v>
      </c>
      <c r="R100" s="236">
        <v>32</v>
      </c>
    </row>
    <row r="101" spans="10:18" ht="15" customHeight="1">
      <c r="J101" s="33">
        <v>4</v>
      </c>
      <c r="K101" s="31">
        <v>16</v>
      </c>
      <c r="L101" s="32" t="s">
        <v>134</v>
      </c>
      <c r="M101" s="31">
        <v>1250</v>
      </c>
      <c r="N101" s="33" t="s">
        <v>56</v>
      </c>
      <c r="O101" s="33" t="s">
        <v>590</v>
      </c>
      <c r="P101" s="93" t="s">
        <v>574</v>
      </c>
      <c r="Q101" s="99">
        <v>6</v>
      </c>
      <c r="R101" s="236">
        <v>30</v>
      </c>
    </row>
    <row r="102" spans="10:18" ht="15" customHeight="1">
      <c r="J102" s="33">
        <v>5</v>
      </c>
      <c r="K102" s="31">
        <v>19</v>
      </c>
      <c r="L102" s="32" t="s">
        <v>45</v>
      </c>
      <c r="M102" s="31">
        <v>1000</v>
      </c>
      <c r="N102" s="33" t="s">
        <v>56</v>
      </c>
      <c r="O102" s="33" t="s">
        <v>593</v>
      </c>
      <c r="P102" s="93" t="s">
        <v>441</v>
      </c>
      <c r="Q102" s="99">
        <v>5</v>
      </c>
      <c r="R102" s="236">
        <v>29</v>
      </c>
    </row>
    <row r="103" spans="10:18" ht="15" customHeight="1">
      <c r="J103" s="33">
        <v>6</v>
      </c>
      <c r="K103" s="31">
        <v>25</v>
      </c>
      <c r="L103" s="32" t="s">
        <v>414</v>
      </c>
      <c r="M103" s="31">
        <v>1250</v>
      </c>
      <c r="N103" s="33" t="s">
        <v>56</v>
      </c>
      <c r="O103" s="33" t="s">
        <v>582</v>
      </c>
      <c r="P103" s="93" t="s">
        <v>478</v>
      </c>
      <c r="Q103" s="99">
        <v>5</v>
      </c>
      <c r="R103" s="236">
        <v>28</v>
      </c>
    </row>
    <row r="104" spans="10:18" ht="15" customHeight="1">
      <c r="J104" s="33">
        <v>7</v>
      </c>
      <c r="K104" s="31">
        <v>28</v>
      </c>
      <c r="L104" s="32" t="s">
        <v>236</v>
      </c>
      <c r="M104" s="31">
        <v>1000</v>
      </c>
      <c r="N104" s="33" t="s">
        <v>56</v>
      </c>
      <c r="O104" s="33" t="s">
        <v>582</v>
      </c>
      <c r="P104" s="93" t="s">
        <v>975</v>
      </c>
      <c r="Q104" s="99">
        <v>5</v>
      </c>
      <c r="R104" s="236">
        <v>27</v>
      </c>
    </row>
    <row r="105" spans="10:18" ht="15" customHeight="1">
      <c r="J105" s="33">
        <v>8</v>
      </c>
      <c r="K105" s="31">
        <v>29</v>
      </c>
      <c r="L105" s="32" t="s">
        <v>255</v>
      </c>
      <c r="M105" s="31">
        <v>1250</v>
      </c>
      <c r="N105" s="33" t="s">
        <v>56</v>
      </c>
      <c r="O105" s="33" t="s">
        <v>582</v>
      </c>
      <c r="P105" s="93" t="s">
        <v>585</v>
      </c>
      <c r="Q105" s="99">
        <v>4</v>
      </c>
      <c r="R105" s="236">
        <v>26</v>
      </c>
    </row>
    <row r="106" spans="10:18" ht="15" customHeight="1">
      <c r="J106" s="33">
        <v>9</v>
      </c>
      <c r="K106" s="31">
        <v>40</v>
      </c>
      <c r="L106" s="32" t="s">
        <v>416</v>
      </c>
      <c r="M106" s="31">
        <v>1000</v>
      </c>
      <c r="N106" s="33" t="s">
        <v>56</v>
      </c>
      <c r="O106" s="33" t="s">
        <v>582</v>
      </c>
      <c r="P106" s="93" t="s">
        <v>484</v>
      </c>
      <c r="Q106" s="99">
        <v>4</v>
      </c>
      <c r="R106" s="236">
        <v>25</v>
      </c>
    </row>
    <row r="107" spans="10:18" ht="15" customHeight="1">
      <c r="J107" s="33">
        <v>10</v>
      </c>
      <c r="K107" s="31">
        <v>41</v>
      </c>
      <c r="L107" s="32" t="s">
        <v>235</v>
      </c>
      <c r="M107" s="31">
        <v>1000</v>
      </c>
      <c r="N107" s="33" t="s">
        <v>56</v>
      </c>
      <c r="O107" s="33" t="s">
        <v>582</v>
      </c>
      <c r="P107" s="93" t="s">
        <v>534</v>
      </c>
      <c r="Q107" s="99">
        <v>5</v>
      </c>
      <c r="R107" s="236">
        <v>24</v>
      </c>
    </row>
    <row r="108" spans="10:18" ht="15" customHeight="1">
      <c r="J108" s="33">
        <v>11</v>
      </c>
      <c r="K108" s="31">
        <v>42</v>
      </c>
      <c r="L108" s="32" t="s">
        <v>1057</v>
      </c>
      <c r="M108" s="31">
        <v>1000</v>
      </c>
      <c r="N108" s="33" t="s">
        <v>56</v>
      </c>
      <c r="O108" s="33" t="s">
        <v>577</v>
      </c>
      <c r="P108" s="93" t="s">
        <v>464</v>
      </c>
      <c r="Q108" s="99">
        <v>4</v>
      </c>
      <c r="R108" s="236">
        <v>23</v>
      </c>
    </row>
    <row r="109" spans="10:18" ht="15" customHeight="1">
      <c r="J109" s="33">
        <v>12</v>
      </c>
      <c r="K109" s="31">
        <v>43</v>
      </c>
      <c r="L109" s="32" t="s">
        <v>110</v>
      </c>
      <c r="M109" s="31">
        <v>1100</v>
      </c>
      <c r="N109" s="33" t="s">
        <v>56</v>
      </c>
      <c r="O109" s="33" t="s">
        <v>577</v>
      </c>
      <c r="P109" s="93" t="s">
        <v>485</v>
      </c>
      <c r="Q109" s="99">
        <v>4</v>
      </c>
      <c r="R109" s="236">
        <v>22</v>
      </c>
    </row>
    <row r="110" spans="10:18" ht="15" customHeight="1">
      <c r="J110" s="33">
        <v>13</v>
      </c>
      <c r="K110" s="31">
        <v>50</v>
      </c>
      <c r="L110" s="32" t="s">
        <v>161</v>
      </c>
      <c r="M110" s="31">
        <v>1000</v>
      </c>
      <c r="N110" s="33" t="s">
        <v>56</v>
      </c>
      <c r="O110" s="33" t="s">
        <v>573</v>
      </c>
      <c r="P110" s="93" t="s">
        <v>484</v>
      </c>
      <c r="Q110" s="99">
        <v>4</v>
      </c>
      <c r="R110" s="236">
        <v>21</v>
      </c>
    </row>
    <row r="111" ht="15" customHeight="1">
      <c r="P111"/>
    </row>
    <row r="112" spans="11:16" ht="15" customHeight="1">
      <c r="K112" s="47" t="s">
        <v>1058</v>
      </c>
      <c r="P112"/>
    </row>
    <row r="113" ht="15" customHeight="1">
      <c r="P113"/>
    </row>
    <row r="114" spans="10:17" ht="15" customHeight="1">
      <c r="J114" s="50" t="s">
        <v>141</v>
      </c>
      <c r="K114" s="48" t="s">
        <v>138</v>
      </c>
      <c r="L114" s="49" t="s">
        <v>51</v>
      </c>
      <c r="M114" s="48" t="s">
        <v>68</v>
      </c>
      <c r="N114" s="50" t="s">
        <v>1034</v>
      </c>
      <c r="O114" s="50" t="s">
        <v>52</v>
      </c>
      <c r="P114" s="50" t="s">
        <v>53</v>
      </c>
      <c r="Q114" s="356" t="s">
        <v>1061</v>
      </c>
    </row>
    <row r="115" spans="10:18" ht="15" customHeight="1">
      <c r="J115" s="33">
        <v>1</v>
      </c>
      <c r="K115" s="31">
        <v>1</v>
      </c>
      <c r="L115" s="32" t="s">
        <v>33</v>
      </c>
      <c r="M115" s="31">
        <v>1815</v>
      </c>
      <c r="N115" s="33" t="s">
        <v>54</v>
      </c>
      <c r="O115" s="33" t="s">
        <v>1059</v>
      </c>
      <c r="P115" s="93" t="s">
        <v>595</v>
      </c>
      <c r="Q115" s="99">
        <v>8</v>
      </c>
      <c r="R115" s="236">
        <v>40</v>
      </c>
    </row>
    <row r="116" spans="10:18" ht="15" customHeight="1">
      <c r="J116" s="33">
        <v>2</v>
      </c>
      <c r="K116" s="31">
        <v>3</v>
      </c>
      <c r="L116" s="32" t="s">
        <v>32</v>
      </c>
      <c r="M116" s="31">
        <v>1679</v>
      </c>
      <c r="N116" s="33" t="s">
        <v>54</v>
      </c>
      <c r="O116" s="33" t="s">
        <v>580</v>
      </c>
      <c r="P116" s="93" t="s">
        <v>595</v>
      </c>
      <c r="Q116" s="99">
        <v>6</v>
      </c>
      <c r="R116" s="236">
        <v>35</v>
      </c>
    </row>
    <row r="117" spans="10:18" ht="15" customHeight="1">
      <c r="J117" s="33">
        <v>3</v>
      </c>
      <c r="K117" s="31">
        <v>6</v>
      </c>
      <c r="L117" s="32" t="s">
        <v>106</v>
      </c>
      <c r="M117" s="31">
        <v>1430</v>
      </c>
      <c r="N117" s="33" t="s">
        <v>54</v>
      </c>
      <c r="O117" s="33" t="s">
        <v>588</v>
      </c>
      <c r="P117" s="93" t="s">
        <v>459</v>
      </c>
      <c r="Q117" s="99">
        <v>6</v>
      </c>
      <c r="R117" s="236">
        <v>32</v>
      </c>
    </row>
    <row r="118" spans="10:18" ht="15" customHeight="1">
      <c r="J118" s="33">
        <v>4</v>
      </c>
      <c r="K118" s="31">
        <v>10</v>
      </c>
      <c r="L118" s="32" t="s">
        <v>49</v>
      </c>
      <c r="M118" s="31">
        <v>1337</v>
      </c>
      <c r="N118" s="33" t="s">
        <v>54</v>
      </c>
      <c r="O118" s="33" t="s">
        <v>590</v>
      </c>
      <c r="P118" s="93" t="s">
        <v>441</v>
      </c>
      <c r="Q118" s="99">
        <v>6</v>
      </c>
      <c r="R118" s="236">
        <v>30</v>
      </c>
    </row>
    <row r="119" spans="10:18" ht="15" customHeight="1">
      <c r="J119" s="33">
        <v>5</v>
      </c>
      <c r="K119" s="31">
        <v>12</v>
      </c>
      <c r="L119" s="32" t="s">
        <v>48</v>
      </c>
      <c r="M119" s="31">
        <v>1000</v>
      </c>
      <c r="N119" s="33" t="s">
        <v>54</v>
      </c>
      <c r="O119" s="33" t="s">
        <v>590</v>
      </c>
      <c r="P119" s="93" t="s">
        <v>450</v>
      </c>
      <c r="Q119" s="99">
        <v>5</v>
      </c>
      <c r="R119" s="236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2009-05-11T10:02:39Z</cp:lastPrinted>
  <dcterms:created xsi:type="dcterms:W3CDTF">2007-11-20T10:55:26Z</dcterms:created>
  <dcterms:modified xsi:type="dcterms:W3CDTF">2013-05-09T15:12:22Z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