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<sst xmlns="http://schemas.openxmlformats.org/spreadsheetml/2006/main" count="7489" uniqueCount="965">
  <si>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</si>
  <si>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</si>
  <si>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</si>
  <si>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</si>
  <si>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</si>
  <si>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</si>
  <si>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</si>
  <si>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</si>
  <si>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</si>
  <si>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</si>
  <si>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</si>
  <si>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</si>
  <si>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</si>
  <si>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</si>
  <si>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</si>
  <si>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</si>
  <si>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</si>
  <si>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</si>
  <si>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</si>
  <si>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</si>
  <si>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</si>
  <si>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</si>
  <si>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</si>
  <si>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</si>
  <si>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</si>
  <si>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</si>
  <si>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</si>
  <si>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</si>
  <si>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</si>
  <si>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</si>
  <si>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</si>
  <si>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</si>
  <si>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</si>
  <si>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</si>
  <si>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</si>
  <si>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</si>
  <si>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</si>
  <si>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</si>
  <si>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</si>
  <si>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</si>
  <si>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</si>
  <si>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</si>
  <si>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</si>
  <si>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</si>
  <si>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</si>
  <si>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</si>
  <si>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</si>
  <si>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</si>
  <si>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</si>
  <si>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</si>
  <si>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</si>
  <si>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</si>
  <si>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</si>
  <si>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</si>
  <si>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</si>
  <si>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</si>
  <si>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</si>
  <si>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</si>
  <si>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</si>
  <si>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</si>
  <si>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</si>
  <si>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</si>
  <si>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</si>
  <si>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</si>
  <si>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</si>
  <si>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</si>
  <si>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</si>
  <si>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</si>
  <si>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</si>
  <si>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</si>
  <si>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</si>
  <si>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</si>
  <si>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</si>
  <si>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</si>
  <si>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</si>
  <si>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</si>
  <si>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</si>
  <si>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</si>
  <si>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</si>
  <si>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</si>
  <si>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</si>
  <si>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</si>
  <si>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</si>
  <si>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</si>
  <si>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</si>
  <si>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</si>
  <si>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</si>
  <si>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</si>
  <si>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</si>
  <si>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</si>
  <si>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</si>
  <si>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</si>
  <si>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</si>
  <si>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</si>
  <si>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</si>
  <si>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</si>
  <si>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</si>
  <si>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</si>
  <si>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</si>
  <si>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</si>
  <si>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</si>
  <si>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</si>
  <si>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</si>
  <si>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</si>
  <si>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</si>
  <si>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</si>
  <si>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</si>
  <si>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</si>
  <si>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</si>
  <si>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</si>
  <si>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</si>
  <si>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</si>
  <si>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</si>
  <si>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</si>
  <si>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</si>
  <si>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</si>
  <si>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</si>
  <si>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</si>
  <si>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</si>
  <si>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</si>
  <si>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</si>
  <si>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</si>
  <si>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</si>
  <si>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</si>
  <si>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</si>
  <si>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</si>
  <si>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</si>
  <si>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</si>
  <si>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</si>
  <si>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</si>
  <si>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</si>
  <si>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</si>
  <si>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</si>
  <si>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</si>
  <si>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</si>
  <si>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</si>
  <si>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</si>
  <si>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</si>
  <si>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</si>
  <si>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</si>
  <si>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</si>
  <si>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</si>
  <si>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</si>
  <si>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</si>
  <si>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</si>
  <si>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</si>
  <si>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</si>
  <si>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</si>
  <si>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</si>
  <si>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</si>
  <si>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</si>
  <si>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</si>
  <si>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</si>
  <si>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</si>
  <si>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</si>
  <si>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</si>
  <si>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</si>
  <si>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</si>
  <si>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</si>
  <si>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</si>
  <si>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</si>
  <si>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</si>
  <si>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</si>
  <si>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</si>
  <si>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</si>
  <si>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</si>
  <si>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</si>
  <si>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</si>
  <si>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</si>
  <si>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</si>
  <si>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</si>
  <si>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</si>
  <si>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</si>
  <si>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</si>
  <si>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</si>
  <si>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</si>
  <si>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</si>
  <si>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</si>
  <si>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</si>
  <si>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</si>
  <si>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</si>
  <si>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</si>
  <si>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</si>
  <si>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</si>
  <si>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</si>
  <si>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</si>
  <si>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</si>
  <si>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</si>
  <si>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</si>
  <si>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</si>
  <si>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</si>
  <si>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</si>
  <si>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</si>
  <si>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</si>
  <si>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</si>
  <si>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</si>
  <si>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</si>
  <si>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</si>
  <si>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</si>
  <si>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</si>
  <si>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</si>
  <si>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</si>
  <si>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</si>
  <si>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</si>
  <si>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</si>
  <si>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</si>
  <si>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</si>
  <si>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</si>
  <si>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</si>
  <si>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</si>
  <si>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</si>
  <si>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</si>
  <si>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</si>
  <si>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</si>
  <si>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</si>
  <si>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</si>
  <si>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</si>
  <si>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</si>
  <si>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</si>
  <si>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</si>
  <si>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</si>
  <si>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</si>
  <si>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</si>
  <si>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</si>
  <si>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</si>
  <si>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</si>
  <si>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</si>
  <si>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</si>
  <si>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</si>
  <si>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</si>
  <si>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</si>
  <si>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</si>
  <si>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</si>
  <si>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</si>
  <si>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</si>
  <si>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</si>
  <si>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</si>
  <si>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</si>
  <si>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</si>
  <si>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</si>
  <si>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</si>
  <si>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</si>
  <si>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</si>
  <si>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</si>
  <si>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</si>
  <si>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</si>
  <si>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</si>
  <si>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</si>
  <si>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</si>
  <si>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</si>
  <si>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</si>
  <si>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</si>
  <si>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</si>
  <si>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</si>
  <si>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</si>
  <si>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</si>
  <si>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</si>
  <si>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</si>
  <si>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</si>
  <si>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</si>
  <si>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</si>
  <si>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</si>
  <si>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</si>
  <si>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</si>
  <si>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</si>
  <si>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</si>
  <si>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</si>
  <si>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</si>
  <si>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</si>
  <si>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</si>
  <si>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</si>
  <si>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</si>
  <si>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</si>
  <si>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</si>
  <si>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</si>
  <si>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</si>
  <si>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</si>
  <si>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</si>
  <si>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</si>
  <si>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</si>
  <si>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</si>
  <si>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</si>
  <si>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</si>
  <si>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</si>
  <si>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</si>
  <si>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</si>
  <si>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</si>
  <si>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</si>
  <si>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</si>
  <si>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</si>
  <si>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</si>
  <si>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</si>
  <si>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</si>
  <si>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</si>
  <si>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</si>
  <si>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</si>
  <si>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</si>
  <si>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</si>
  <si>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</si>
  <si>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</si>
  <si>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</si>
  <si>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</si>
  <si>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</si>
  <si>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</si>
  <si>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</si>
  <si>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</si>
  <si>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</si>
  <si>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</si>
  <si>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</si>
  <si>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</si>
  <si>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</si>
  <si>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</si>
  <si>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</si>
  <si>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</si>
  <si>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</si>
  <si>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</si>
  <si>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</si>
  <si>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</si>
  <si>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</si>
  <si>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</si>
  <si>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</si>
  <si>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</si>
  <si>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</si>
  <si>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</si>
  <si>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</si>
  <si>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</si>
  <si>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</si>
  <si>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</si>
  <si>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</si>
  <si>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</si>
  <si>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</si>
  <si>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</si>
  <si>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</si>
  <si>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</si>
  <si>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</si>
  <si>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</si>
  <si>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</si>
  <si>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</si>
  <si>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</si>
  <si>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</si>
  <si>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</si>
  <si>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</si>
  <si>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</si>
  <si>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</si>
  <si>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</si>
  <si>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</si>
  <si>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</si>
  <si>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</si>
  <si>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</si>
  <si>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</si>
  <si>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</si>
  <si>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</si>
  <si>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</si>
  <si>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</si>
  <si>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</si>
  <si>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</si>
  <si>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</si>
  <si>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</si>
  <si>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</si>
  <si>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</si>
  <si>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</si>
  <si>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</si>
  <si>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</si>
  <si>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</si>
  <si>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</si>
  <si>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</si>
  <si>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</si>
  <si>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</si>
  <si>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</si>
  <si>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</si>
  <si>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</si>
  <si>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</si>
  <si>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</si>
  <si>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</si>
  <si>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</si>
  <si>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</si>
  <si>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</si>
  <si>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</si>
  <si>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</si>
  <si>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</si>
  <si>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</si>
  <si>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</si>
  <si>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</si>
  <si>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</si>
  <si>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</si>
  <si>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</si>
  <si>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</si>
  <si>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</si>
  <si>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</si>
  <si>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</si>
  <si>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</si>
  <si>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</si>
  <si>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</si>
  <si>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</si>
  <si>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</si>
  <si>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</si>
  <si>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</si>
  <si>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</si>
  <si>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</si>
  <si>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</si>
  <si>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</si>
  <si>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</si>
  <si>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</si>
  <si>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</si>
  <si>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</si>
  <si>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</si>
  <si>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</si>
  <si>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</si>
  <si>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</si>
  <si>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</si>
  <si>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</si>
  <si>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</si>
  <si>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</si>
  <si>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</si>
  <si>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</si>
  <si>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</si>
  <si>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</si>
  <si>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</si>
  <si>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</si>
  <si>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</si>
  <si>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Muzikář Jan</t>
  </si>
  <si>
    <t>Zach Vojtěch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</si>
  <si>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</si>
  <si>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</si>
  <si>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</si>
  <si>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</si>
  <si>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</si>
  <si>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</si>
  <si>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</si>
  <si>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</si>
  <si>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</si>
  <si>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</si>
  <si>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</si>
  <si>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</si>
  <si>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</si>
  <si>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</si>
  <si>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</si>
  <si>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</si>
  <si>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</si>
  <si>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</si>
  <si>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</si>
  <si>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</si>
  <si>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</si>
  <si>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</si>
  <si>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</si>
  <si>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</si>
  <si>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</si>
  <si>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</si>
  <si>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</si>
  <si>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</si>
  <si>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</si>
  <si>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</si>
  <si>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</si>
  <si>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</si>
  <si>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</si>
  <si>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</si>
  <si>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,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</si>
  <si>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</si>
  <si>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</si>
  <si>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</si>
  <si>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</si>
  <si>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</si>
  <si>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</si>
  <si>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</si>
  <si>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</si>
  <si>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</si>
  <si>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</si>
  <si>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</si>
  <si>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</si>
  <si>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</si>
  <si>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</si>
  <si>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</si>
  <si>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</si>
  <si>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</si>
  <si>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</si>
  <si>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</si>
  <si>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</si>
  <si>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</si>
  <si>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</si>
  <si>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</si>
  <si>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</si>
  <si>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</si>
  <si>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</si>
  <si>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</si>
  <si>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</si>
  <si>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</si>
  <si>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</si>
  <si>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</si>
  <si>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</si>
  <si>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</si>
  <si>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</si>
  <si>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</si>
  <si>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</si>
  <si>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</si>
  <si>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</si>
  <si>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</si>
  <si>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</si>
  <si>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</si>
  <si>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</si>
  <si>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</si>
  <si>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</si>
  <si>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</si>
  <si>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</si>
  <si>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</si>
  <si>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</si>
  <si>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</si>
  <si>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</si>
  <si>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</si>
  <si>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</si>
  <si>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</si>
  <si>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</si>
  <si>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</si>
  <si>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</si>
  <si>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</si>
  <si>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</si>
  <si>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</si>
  <si>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</si>
  <si>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</si>
  <si>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</si>
  <si>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</si>
  <si>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</si>
  <si>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</si>
  <si>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</si>
  <si>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</si>
  <si>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</si>
  <si>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</si>
  <si>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</si>
  <si>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</si>
  <si>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</si>
  <si>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</si>
  <si>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</si>
  <si>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</si>
  <si>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</si>
  <si>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</si>
  <si>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</si>
  <si>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</si>
  <si>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</si>
  <si>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</si>
  <si>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</si>
  <si>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</si>
  <si>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</si>
  <si>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</si>
  <si>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</si>
  <si>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</si>
  <si>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</si>
  <si>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</si>
  <si>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</si>
  <si>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</si>
  <si>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</si>
  <si>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</si>
  <si>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</si>
  <si>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</si>
  <si>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</si>
  <si>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</si>
  <si>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</si>
  <si>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</si>
  <si>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</si>
  <si>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</si>
  <si>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</si>
  <si>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</si>
  <si>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</si>
  <si>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</si>
  <si>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</si>
  <si>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</si>
  <si>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</si>
  <si>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</si>
  <si>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</si>
  <si>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</si>
  <si>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</si>
  <si>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</si>
  <si>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</si>
  <si>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</si>
  <si>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</si>
  <si>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</si>
  <si>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</si>
  <si>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</si>
  <si>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</si>
  <si>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</si>
  <si>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</si>
  <si>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</si>
  <si>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</si>
  <si>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</si>
  <si>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</si>
  <si>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</si>
  <si>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</si>
  <si>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</si>
  <si>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</si>
  <si>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</si>
  <si>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</si>
  <si>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</si>
  <si>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</si>
  <si>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</si>
  <si>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</si>
  <si>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</si>
  <si>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</si>
  <si>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</si>
  <si>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</si>
  <si>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</si>
  <si>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</si>
  <si>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</si>
  <si>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</si>
  <si>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</si>
  <si>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</si>
  <si>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</si>
  <si>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</si>
  <si>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</si>
  <si>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</si>
  <si>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</si>
  <si>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</si>
  <si>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</si>
  <si>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</si>
  <si>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</si>
  <si>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</si>
  <si>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</si>
  <si>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</si>
  <si>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</si>
  <si>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</si>
  <si>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</si>
  <si>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</si>
  <si>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</si>
  <si>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</si>
  <si>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</si>
  <si>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</si>
  <si>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</si>
  <si>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</si>
  <si>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</si>
  <si>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</si>
  <si>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</si>
  <si>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</si>
  <si>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</si>
  <si>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</si>
  <si>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</si>
  <si>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</si>
  <si>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</si>
  <si>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</si>
  <si>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</si>
  <si>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</si>
  <si>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</si>
  <si>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</si>
  <si>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</si>
  <si>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</si>
  <si>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</si>
  <si>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</si>
  <si>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</si>
  <si>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</si>
  <si>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</si>
  <si>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</si>
  <si>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</si>
  <si>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</si>
  <si>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</si>
  <si>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</si>
  <si>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</si>
  <si>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</si>
  <si>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</si>
  <si>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</si>
  <si>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</si>
  <si>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</si>
  <si>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</si>
  <si>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</si>
  <si>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</si>
  <si>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</si>
  <si>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</si>
  <si>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</si>
  <si>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</si>
  <si>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</si>
  <si>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</si>
  <si>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</si>
  <si>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</si>
  <si>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</si>
  <si>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</si>
  <si>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</si>
  <si>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</si>
  <si>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</si>
  <si>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</si>
  <si>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</si>
  <si>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</si>
  <si>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</si>
  <si>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</si>
  <si>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</si>
  <si>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</si>
  <si>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</si>
  <si>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</si>
  <si>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</si>
  <si>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</si>
  <si>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</si>
  <si>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</si>
  <si>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</si>
  <si>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</si>
  <si>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</si>
  <si>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</si>
  <si>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</si>
  <si>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</si>
  <si>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</si>
  <si>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</si>
  <si>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</si>
  <si>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</si>
  <si>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</si>
  <si>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</si>
  <si>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</si>
  <si>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</si>
  <si>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</si>
  <si>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</si>
  <si>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</si>
  <si>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</si>
  <si>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</si>
  <si>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</si>
  <si>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</si>
  <si>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</si>
  <si>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</si>
  <si>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</si>
  <si>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</si>
  <si>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</si>
  <si>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</si>
  <si>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</si>
  <si>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</si>
  <si>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</si>
  <si>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</si>
  <si>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</si>
  <si>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</si>
  <si>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</si>
  <si>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</si>
  <si>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</si>
  <si>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</si>
  <si>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</si>
  <si>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</si>
  <si>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</si>
  <si>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</si>
  <si>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</si>
  <si>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</si>
  <si>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</si>
  <si>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</si>
  <si>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</si>
  <si>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</si>
  <si>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</si>
  <si>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</si>
  <si>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</si>
  <si>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</si>
  <si>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</si>
  <si>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</si>
  <si>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</si>
  <si>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</si>
  <si>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</si>
  <si>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</si>
  <si>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</si>
  <si>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</si>
  <si>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</si>
  <si>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</si>
  <si>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</si>
  <si>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</si>
  <si>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</si>
  <si>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</si>
  <si>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</si>
  <si>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</si>
  <si>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</si>
  <si>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</si>
  <si>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</si>
  <si>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</si>
  <si>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</si>
  <si>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</si>
  <si>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</si>
  <si>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</si>
  <si>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</si>
  <si>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</si>
  <si>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</si>
  <si>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</si>
  <si>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</si>
  <si>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</si>
  <si>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</si>
  <si>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</si>
  <si>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</si>
  <si>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</si>
  <si>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6.Humpolecký turnaj mládeže</t>
  </si>
  <si>
    <t>5. turnaj Ligy Vysočiny 2011/12</t>
  </si>
  <si>
    <t>vict</t>
  </si>
  <si>
    <t>56,0</t>
  </si>
  <si>
    <t>Spartak Pelhřimov</t>
  </si>
  <si>
    <t>50,5</t>
  </si>
  <si>
    <t>Spartak Velké Meziříčí</t>
  </si>
  <si>
    <t>Vaňkát  Ondřej</t>
  </si>
  <si>
    <t>ZŠ Lipinice</t>
  </si>
  <si>
    <t>Koubek  Filip</t>
  </si>
  <si>
    <t>Vyhnálek Jan</t>
  </si>
  <si>
    <t>ŠSK Active SVČ Žďár n/S</t>
  </si>
  <si>
    <t>Zíba Tobiáš</t>
  </si>
  <si>
    <t>Pařízek  Jan</t>
  </si>
  <si>
    <t>ŠSK Activie SVČ Žďár n/S</t>
  </si>
  <si>
    <t>Hruban Oliver</t>
  </si>
  <si>
    <t>Čáslav</t>
  </si>
  <si>
    <t>Matějíčková Kristýna</t>
  </si>
  <si>
    <t>ZŠ Lipine</t>
  </si>
  <si>
    <t>Hromádková Michalela</t>
  </si>
  <si>
    <t>Hrbek Josef</t>
  </si>
  <si>
    <t>Lipnice n/S</t>
  </si>
  <si>
    <t>Točíková  Tereza</t>
  </si>
  <si>
    <t>Halama  Vít</t>
  </si>
  <si>
    <t>Kaňková Nikola</t>
  </si>
  <si>
    <t>17,5</t>
  </si>
  <si>
    <t>ZŠ Lipnice</t>
  </si>
  <si>
    <t>DDM Open 2012</t>
  </si>
  <si>
    <t>56,5</t>
  </si>
  <si>
    <t>SVČ Active Žďár n./Sáz.</t>
  </si>
  <si>
    <t>49,5</t>
  </si>
  <si>
    <t>ŠK Sklo-Boh.Světlá n.Sáz.</t>
  </si>
  <si>
    <t>ZŠ O. Březiny</t>
  </si>
  <si>
    <t>Želiv</t>
  </si>
  <si>
    <t>Krpálek Filip</t>
  </si>
  <si>
    <t>Světlá n./Sáz.</t>
  </si>
  <si>
    <t>Zhorný Jakub</t>
  </si>
  <si>
    <t>Houdková Barbora</t>
  </si>
  <si>
    <t>Schönová Nikola</t>
  </si>
  <si>
    <t>Och František</t>
  </si>
  <si>
    <t>Poř</t>
  </si>
  <si>
    <t>poř</t>
  </si>
  <si>
    <t>V Náměšti nad Oslavou 5.4.2012</t>
  </si>
  <si>
    <t>Vic</t>
  </si>
  <si>
    <t>SVČ Žďár n.S.</t>
  </si>
  <si>
    <t>22, 5</t>
  </si>
  <si>
    <t>Dumková Daniela</t>
  </si>
  <si>
    <t>D</t>
  </si>
  <si>
    <t>Sokol Zastávka</t>
  </si>
  <si>
    <t>SPGŠ Znojmo</t>
  </si>
  <si>
    <t>pozn. Horší Buchholz</t>
  </si>
  <si>
    <t>Dumek David</t>
  </si>
  <si>
    <t xml:space="preserve">DDM Náměšť </t>
  </si>
  <si>
    <t>Creweová Nicola</t>
  </si>
  <si>
    <t>ŠK SB Světlá n.S.</t>
  </si>
  <si>
    <t>Gymnázium Humpolec</t>
  </si>
  <si>
    <t>14, 5</t>
  </si>
  <si>
    <t>DDM M.Budějovice</t>
  </si>
  <si>
    <t>Veselý Lukáš</t>
  </si>
  <si>
    <t>Hladík Jakub</t>
  </si>
  <si>
    <t>DDM V. Meziříčí</t>
  </si>
  <si>
    <t>Jelínková Monika</t>
  </si>
  <si>
    <t>Šabacký Antonín</t>
  </si>
  <si>
    <t>Michálková Viktorie Nela</t>
  </si>
  <si>
    <t>Svoboda Jakub</t>
  </si>
  <si>
    <t>10, 5</t>
  </si>
  <si>
    <t>Gym. Pelhřimov</t>
  </si>
  <si>
    <t>Gym.Humpolec</t>
  </si>
  <si>
    <t>6÷7</t>
  </si>
  <si>
    <t>Liga Vysociny mladeze 2011-2012, 8. turnaj - Zdar n.S.</t>
  </si>
  <si>
    <t>S-B</t>
  </si>
  <si>
    <t>Namest n.O.</t>
  </si>
  <si>
    <t>53,0</t>
  </si>
  <si>
    <t>46,00</t>
  </si>
  <si>
    <t>Kratochvil Vit</t>
  </si>
  <si>
    <t>42,50</t>
  </si>
  <si>
    <t>Sykora Milan</t>
  </si>
  <si>
    <t>Active Zdar n.S.</t>
  </si>
  <si>
    <t>40,50</t>
  </si>
  <si>
    <t>Ruzicka Josef</t>
  </si>
  <si>
    <t>Moravske Budejovice</t>
  </si>
  <si>
    <t>39,50</t>
  </si>
  <si>
    <t>Skorepa Tomas</t>
  </si>
  <si>
    <t>36,50</t>
  </si>
  <si>
    <t>Sukany Albert</t>
  </si>
  <si>
    <t>Caissa Trebic</t>
  </si>
  <si>
    <t>32,75</t>
  </si>
  <si>
    <t>Kriz Vojtech</t>
  </si>
  <si>
    <t>32,25</t>
  </si>
  <si>
    <t>Sedlak Jiri</t>
  </si>
  <si>
    <t>32,00</t>
  </si>
  <si>
    <t>Skorepa Jakub</t>
  </si>
  <si>
    <t>29,00</t>
  </si>
  <si>
    <t>30,50</t>
  </si>
  <si>
    <t>Klubal Jiri</t>
  </si>
  <si>
    <t>28,00</t>
  </si>
  <si>
    <t>Krc Michal</t>
  </si>
  <si>
    <t>26,00</t>
  </si>
  <si>
    <t>Broz Petr</t>
  </si>
  <si>
    <t>Svetla n.S.</t>
  </si>
  <si>
    <t>26,50</t>
  </si>
  <si>
    <t>Dvorak Dominik</t>
  </si>
  <si>
    <t>Velke Mezirici</t>
  </si>
  <si>
    <t>Sterba Milan</t>
  </si>
  <si>
    <t>25,50</t>
  </si>
  <si>
    <t>Martinek Erik</t>
  </si>
  <si>
    <t>24,00</t>
  </si>
  <si>
    <t>Stanovsky Arnold</t>
  </si>
  <si>
    <t>22,25</t>
  </si>
  <si>
    <t>Nekolova Anna</t>
  </si>
  <si>
    <t>24,75</t>
  </si>
  <si>
    <t>Sukany Adam</t>
  </si>
  <si>
    <t>22,50</t>
  </si>
  <si>
    <t>23,75</t>
  </si>
  <si>
    <t>Stula Petr</t>
  </si>
  <si>
    <t>Jiskra Havl. Brod</t>
  </si>
  <si>
    <t>25,00</t>
  </si>
  <si>
    <t>Ptacek Jan</t>
  </si>
  <si>
    <t>Pibil Tomas</t>
  </si>
  <si>
    <t>20,00</t>
  </si>
  <si>
    <t>Odvarka Ladislav</t>
  </si>
  <si>
    <t>19,00</t>
  </si>
  <si>
    <t>Rosecky Patrik</t>
  </si>
  <si>
    <t>23,00</t>
  </si>
  <si>
    <t>Cupl Vitezslav</t>
  </si>
  <si>
    <t>20,50</t>
  </si>
  <si>
    <t>ZS Brezinova Jihlava</t>
  </si>
  <si>
    <t>22,00</t>
  </si>
  <si>
    <t>Odvarka Roman</t>
  </si>
  <si>
    <t>Vacha Ales</t>
  </si>
  <si>
    <t>Cerny Vojtech</t>
  </si>
  <si>
    <t>18,00</t>
  </si>
  <si>
    <t>Dejmek Tomas</t>
  </si>
  <si>
    <t>16,00</t>
  </si>
  <si>
    <t>Skorepa David</t>
  </si>
  <si>
    <t>17,50</t>
  </si>
  <si>
    <t>Zeleny Rene</t>
  </si>
  <si>
    <t>18,50</t>
  </si>
  <si>
    <t>16,75</t>
  </si>
  <si>
    <t>Rehor Jan</t>
  </si>
  <si>
    <t>16,25</t>
  </si>
  <si>
    <t>Pelhrimov</t>
  </si>
  <si>
    <t>Broz Daniel</t>
  </si>
  <si>
    <t>Hálkova Humpolec</t>
  </si>
  <si>
    <t>Malinek Jakub</t>
  </si>
  <si>
    <t>14,00</t>
  </si>
  <si>
    <t>Vyhnalek Jan</t>
  </si>
  <si>
    <t>Muzikar Jan</t>
  </si>
  <si>
    <t>14,50</t>
  </si>
  <si>
    <t>Kanka Lukas</t>
  </si>
  <si>
    <t>12,50</t>
  </si>
  <si>
    <t>Zeliv</t>
  </si>
  <si>
    <t>13,50</t>
  </si>
  <si>
    <t>Parizek Jan</t>
  </si>
  <si>
    <t>12,00</t>
  </si>
  <si>
    <t>Skaryd Tomas</t>
  </si>
  <si>
    <t>Zhorny Jakub</t>
  </si>
  <si>
    <t>13,00</t>
  </si>
  <si>
    <t>Schonova Nikola</t>
  </si>
  <si>
    <t>10,00</t>
  </si>
  <si>
    <t>Hajciar Jan</t>
  </si>
  <si>
    <t>Hromadkova Michaela</t>
  </si>
  <si>
    <t>10,75</t>
  </si>
  <si>
    <t>Malec Patrik</t>
  </si>
  <si>
    <t>9,75</t>
  </si>
  <si>
    <t>Volaninova Sarka</t>
  </si>
  <si>
    <t>10,25</t>
  </si>
  <si>
    <t>Galovic Ondrej</t>
  </si>
  <si>
    <t>7,25</t>
  </si>
  <si>
    <t>11,00</t>
  </si>
  <si>
    <t>Major Tomas</t>
  </si>
  <si>
    <t>9,50</t>
  </si>
  <si>
    <t>Korinek Denis</t>
  </si>
  <si>
    <t>9,00</t>
  </si>
  <si>
    <t>Novotny Filip</t>
  </si>
  <si>
    <t>Polák Tomas</t>
  </si>
  <si>
    <t>5,50</t>
  </si>
  <si>
    <t>Reznicek Tomas</t>
  </si>
  <si>
    <t>Kucera David</t>
  </si>
  <si>
    <t>Jonas Radek</t>
  </si>
  <si>
    <t>5,25</t>
  </si>
  <si>
    <t>Machova Sarka</t>
  </si>
  <si>
    <t>6,00</t>
  </si>
  <si>
    <t>Rabens Samuel</t>
  </si>
  <si>
    <t>Pavelka Daniel</t>
  </si>
  <si>
    <t>Muzikarova Magdalena</t>
  </si>
  <si>
    <t>4,50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</si>
  <si>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</si>
  <si>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21.10.2010</t>
  </si>
  <si>
    <t>Víť..</t>
  </si>
  <si>
    <t>Novotný Filip</t>
  </si>
  <si>
    <t>47÷48</t>
  </si>
  <si>
    <t>9÷10</t>
  </si>
  <si>
    <t>4÷5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</si>
</sst>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4" fillId="0" borderId="44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47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8" xfId="0" applyBorder="1" applyAlignment="1">
      <alignment horizontal="right" vertical="center"/>
    </xf>
    <xf numFmtId="0" fontId="42" fillId="0" borderId="0" xfId="0" applyFont="1" applyFill="1" applyBorder="1" applyAlignment="1">
      <alignment horizontal="center"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47" xfId="0" applyFont="1" applyFill="1" applyBorder="1" applyAlignment="1">
      <alignment horizontal="center" vertical="center"/>
    </xf>
    <xf numFmtId="1" fontId="1" fillId="0" borderId="18" xfId="47" applyNumberFormat="1" applyFont="1" applyFill="1" applyBorder="1" applyAlignment="1">
      <alignment horizontal="center"/>
      <protection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0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40" fillId="0" borderId="18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9" fillId="0" borderId="0" xfId="0" applyAlignment="1">
      <alignment horizontal="left"/>
    </xf>
    <xf numFmtId="0" fontId="9" fillId="0" borderId="0" xfId="0" applyFont="1" applyAlignment="1">
      <alignment horizontal="left"/>
    </xf>
    <xf numFmtId="0" fontId="42" fillId="0" borderId="33" xfId="0" applyFont="1" applyFill="1" applyBorder="1" applyAlignment="1">
      <alignment horizontal="center"/>
    </xf>
    <xf numFmtId="1" fontId="8" fillId="0" borderId="20" xfId="0" applyNumberFormat="1" applyBorder="1" applyAlignment="1">
      <alignment horizontal="center" vertical="center"/>
    </xf>
    <xf numFmtId="0" fontId="42" fillId="0" borderId="3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0" fontId="42" fillId="0" borderId="51" xfId="0" applyFont="1" applyFill="1" applyBorder="1" applyAlignment="1">
      <alignment horizontal="center"/>
    </xf>
    <xf numFmtId="1" fontId="10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left" vertical="center"/>
    </xf>
    <xf numFmtId="0" fontId="9" fillId="0" borderId="19" xfId="0" applyFill="1" applyBorder="1" applyAlignment="1">
      <alignment horizontal="left" vertical="center"/>
    </xf>
    <xf numFmtId="0" fontId="8" fillId="0" borderId="34" xfId="0" applyFill="1" applyBorder="1" applyAlignment="1">
      <alignment horizontal="left" vertical="center"/>
    </xf>
    <xf numFmtId="0" fontId="8" fillId="0" borderId="48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52" xfId="0" applyBorder="1" applyAlignment="1">
      <alignment horizontal="center" vertical="center"/>
    </xf>
    <xf numFmtId="0" fontId="9" fillId="0" borderId="0" xfId="0" applyFill="1" applyBorder="1" applyAlignment="1">
      <alignment horizontal="center"/>
    </xf>
    <xf numFmtId="0" fontId="8" fillId="0" borderId="3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0" xfId="0" applyFill="1" applyBorder="1" applyAlignment="1">
      <alignment horizontal="left" vertical="center"/>
    </xf>
    <xf numFmtId="0" fontId="8" fillId="0" borderId="53" xfId="0" applyFill="1" applyBorder="1" applyAlignment="1">
      <alignment horizontal="left" vertical="center"/>
    </xf>
    <xf numFmtId="0" fontId="8" fillId="0" borderId="52" xfId="0" applyFill="1" applyBorder="1" applyAlignment="1">
      <alignment horizontal="left" vertical="center"/>
    </xf>
    <xf numFmtId="0" fontId="9" fillId="24" borderId="4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4" fillId="17" borderId="14" xfId="47" applyNumberFormat="1" applyFont="1" applyFill="1" applyBorder="1" applyAlignment="1">
      <alignment horizontal="center"/>
      <protection/>
    </xf>
    <xf numFmtId="1" fontId="1" fillId="17" borderId="14" xfId="47" applyNumberFormat="1" applyFont="1" applyFill="1" applyBorder="1" applyAlignment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1" fontId="8" fillId="0" borderId="54" xfId="0" applyNumberFormat="1" applyBorder="1" applyAlignment="1">
      <alignment horizontal="center" vertical="center"/>
    </xf>
    <xf numFmtId="1" fontId="8" fillId="0" borderId="33" xfId="0" applyNumberFormat="1" applyBorder="1" applyAlignment="1">
      <alignment horizontal="center" vertical="center"/>
    </xf>
    <xf numFmtId="1" fontId="8" fillId="0" borderId="17" xfId="0" applyNumberFormat="1" applyBorder="1" applyAlignment="1">
      <alignment horizontal="center" vertical="center"/>
    </xf>
    <xf numFmtId="0" fontId="42" fillId="0" borderId="55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9" fillId="17" borderId="34" xfId="0" applyFont="1" applyFill="1" applyBorder="1" applyAlignment="1">
      <alignment horizontal="center" vertical="center"/>
    </xf>
    <xf numFmtId="1" fontId="1" fillId="17" borderId="17" xfId="47" applyNumberFormat="1" applyFont="1" applyFill="1" applyBorder="1" applyAlignment="1">
      <alignment horizontal="center"/>
      <protection/>
    </xf>
    <xf numFmtId="1" fontId="4" fillId="17" borderId="17" xfId="47" applyNumberFormat="1" applyFont="1" applyFill="1" applyBorder="1" applyAlignment="1">
      <alignment horizontal="center"/>
      <protection/>
    </xf>
    <xf numFmtId="0" fontId="31" fillId="0" borderId="17" xfId="0" applyFont="1" applyFill="1" applyBorder="1" applyAlignment="1">
      <alignment horizontal="center" vertical="center"/>
    </xf>
    <xf numFmtId="1" fontId="40" fillId="17" borderId="17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/>
    </xf>
    <xf numFmtId="1" fontId="1" fillId="0" borderId="41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" fontId="4" fillId="17" borderId="17" xfId="47" applyNumberFormat="1" applyFont="1" applyFill="1" applyBorder="1" applyAlignment="1">
      <alignment horizontal="center"/>
      <protection/>
    </xf>
    <xf numFmtId="1" fontId="1" fillId="17" borderId="17" xfId="47" applyNumberFormat="1" applyFont="1" applyFill="1" applyBorder="1" applyAlignment="1">
      <alignment horizontal="center"/>
      <protection/>
    </xf>
    <xf numFmtId="1" fontId="30" fillId="17" borderId="17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7" xfId="47" applyFont="1" applyFill="1" applyBorder="1" applyAlignment="1">
      <alignment horizontal="center"/>
      <protection/>
    </xf>
    <xf numFmtId="0" fontId="10" fillId="0" borderId="17" xfId="47" applyFont="1" applyFill="1" applyBorder="1" applyAlignment="1">
      <alignment horizontal="center"/>
      <protection/>
    </xf>
    <xf numFmtId="0" fontId="8" fillId="17" borderId="19" xfId="0" applyFont="1" applyFill="1" applyBorder="1" applyAlignment="1">
      <alignment horizontal="center" vertical="center"/>
    </xf>
    <xf numFmtId="1" fontId="10" fillId="17" borderId="17" xfId="47" applyNumberFormat="1" applyFont="1" applyFill="1" applyBorder="1" applyAlignment="1">
      <alignment horizontal="center"/>
      <protection/>
    </xf>
    <xf numFmtId="1" fontId="0" fillId="17" borderId="17" xfId="47" applyNumberFormat="1" applyFont="1" applyFill="1" applyBorder="1" applyAlignment="1">
      <alignment horizontal="center"/>
      <protection/>
    </xf>
    <xf numFmtId="0" fontId="31" fillId="17" borderId="17" xfId="0" applyFont="1" applyFill="1" applyBorder="1" applyAlignment="1">
      <alignment horizontal="center" vertical="center"/>
    </xf>
    <xf numFmtId="0" fontId="44" fillId="17" borderId="17" xfId="0" applyFont="1" applyFill="1" applyBorder="1" applyAlignment="1">
      <alignment horizontal="center" vertical="center"/>
    </xf>
    <xf numFmtId="0" fontId="9" fillId="17" borderId="34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8" fillId="0" borderId="47" xfId="0" applyBorder="1" applyAlignment="1">
      <alignment horizontal="left" vertical="center"/>
    </xf>
    <xf numFmtId="1" fontId="40" fillId="17" borderId="14" xfId="47" applyNumberFormat="1" applyFont="1" applyFill="1" applyBorder="1" applyAlignment="1">
      <alignment horizontal="center"/>
      <protection/>
    </xf>
    <xf numFmtId="0" fontId="9" fillId="17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1" fontId="8" fillId="0" borderId="35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" fillId="0" borderId="17" xfId="47" applyFill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6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6" xfId="0" applyNumberFormat="1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9" fillId="0" borderId="5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1" fontId="40" fillId="17" borderId="19" xfId="47" applyNumberFormat="1" applyFont="1" applyFill="1" applyBorder="1" applyAlignment="1">
      <alignment horizontal="center"/>
      <protection/>
    </xf>
    <xf numFmtId="1" fontId="1" fillId="17" borderId="19" xfId="47" applyNumberFormat="1" applyFont="1" applyFill="1" applyBorder="1" applyAlignment="1">
      <alignment horizontal="center"/>
      <protection/>
    </xf>
    <xf numFmtId="1" fontId="4" fillId="17" borderId="19" xfId="47" applyNumberFormat="1" applyFont="1" applyFill="1" applyBorder="1" applyAlignment="1">
      <alignment horizontal="center"/>
      <protection/>
    </xf>
    <xf numFmtId="1" fontId="4" fillId="17" borderId="19" xfId="47" applyNumberFormat="1" applyFont="1" applyFill="1" applyBorder="1" applyAlignment="1">
      <alignment horizontal="center"/>
      <protection/>
    </xf>
    <xf numFmtId="1" fontId="8" fillId="0" borderId="57" xfId="0" applyNumberFormat="1" applyBorder="1" applyAlignment="1">
      <alignment horizontal="center" vertical="center"/>
    </xf>
    <xf numFmtId="0" fontId="1" fillId="0" borderId="32" xfId="47" applyFill="1" applyBorder="1" applyAlignment="1">
      <alignment horizontal="center"/>
      <protection/>
    </xf>
    <xf numFmtId="1" fontId="4" fillId="0" borderId="47" xfId="47" applyNumberFormat="1" applyFont="1" applyFill="1" applyBorder="1" applyAlignment="1">
      <alignment horizontal="center"/>
      <protection/>
    </xf>
    <xf numFmtId="0" fontId="9" fillId="0" borderId="43" xfId="0" applyFont="1" applyFill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4" fillId="0" borderId="33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3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0" fontId="1" fillId="0" borderId="17" xfId="47" applyFont="1" applyBorder="1">
      <alignment/>
      <protection/>
    </xf>
    <xf numFmtId="0" fontId="31" fillId="0" borderId="1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45" fillId="17" borderId="17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9" fillId="17" borderId="47" xfId="0" applyFont="1" applyFill="1" applyBorder="1" applyAlignment="1">
      <alignment horizontal="center" vertical="center"/>
    </xf>
    <xf numFmtId="1" fontId="1" fillId="0" borderId="23" xfId="47" applyNumberFormat="1" applyFill="1" applyBorder="1" applyAlignment="1">
      <alignment horizontal="center"/>
      <protection/>
    </xf>
    <xf numFmtId="0" fontId="44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/>
    </xf>
    <xf numFmtId="0" fontId="9" fillId="17" borderId="54" xfId="0" applyFont="1" applyFill="1" applyBorder="1" applyAlignment="1">
      <alignment horizontal="center" vertical="center"/>
    </xf>
    <xf numFmtId="0" fontId="10" fillId="17" borderId="23" xfId="0" applyFont="1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tabSelected="1" zoomScale="95" zoomScaleNormal="95" zoomScalePageLayoutView="0" workbookViewId="0" topLeftCell="A141">
      <selection activeCell="T174" sqref="T174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27.28125" style="0" customWidth="1"/>
    <col min="4" max="4" width="7.00390625" style="42" customWidth="1"/>
    <col min="5" max="5" width="5.7109375" style="292" customWidth="1"/>
    <col min="6" max="6" width="2.8515625" style="0" customWidth="1"/>
    <col min="7" max="7" width="5.7109375" style="232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32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>
        <v>73</v>
      </c>
      <c r="N1" s="263"/>
      <c r="O1" s="263">
        <v>80</v>
      </c>
      <c r="P1" s="5"/>
      <c r="Q1" s="5">
        <v>54</v>
      </c>
      <c r="R1" s="5"/>
      <c r="S1" s="5">
        <v>69</v>
      </c>
      <c r="T1" s="5"/>
      <c r="U1" s="40"/>
      <c r="V1" s="223"/>
      <c r="W1" s="4" t="s">
        <v>283</v>
      </c>
      <c r="X1" s="6"/>
      <c r="Y1" s="440" t="s">
        <v>438</v>
      </c>
      <c r="Z1" s="441"/>
      <c r="AA1" s="441"/>
      <c r="AB1" s="441"/>
    </row>
    <row r="2" spans="1:27" ht="16.5" thickBot="1">
      <c r="A2" s="9"/>
      <c r="B2" s="10" t="s">
        <v>29</v>
      </c>
      <c r="C2" s="59"/>
      <c r="D2" s="8"/>
      <c r="E2" s="288"/>
      <c r="F2" s="222"/>
      <c r="G2" s="244"/>
      <c r="H2" s="12"/>
      <c r="I2" s="244"/>
      <c r="J2" s="12"/>
      <c r="K2" s="227" t="s">
        <v>1</v>
      </c>
      <c r="L2" s="12"/>
      <c r="M2" s="244"/>
      <c r="N2" s="42"/>
      <c r="O2" s="4" t="s">
        <v>447</v>
      </c>
      <c r="P2" s="12"/>
      <c r="Q2" s="244"/>
      <c r="R2" s="12"/>
      <c r="S2" s="244"/>
      <c r="T2" s="12"/>
      <c r="U2" s="437" t="s">
        <v>2</v>
      </c>
      <c r="V2" s="437"/>
      <c r="W2" s="438"/>
      <c r="X2" s="434" t="s">
        <v>3</v>
      </c>
      <c r="Y2" s="435"/>
      <c r="Z2" s="436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289" t="s">
        <v>8</v>
      </c>
      <c r="F3" s="46" t="s">
        <v>446</v>
      </c>
      <c r="G3" s="106" t="s">
        <v>9</v>
      </c>
      <c r="H3" s="107" t="s">
        <v>446</v>
      </c>
      <c r="I3" s="106" t="s">
        <v>10</v>
      </c>
      <c r="J3" s="107" t="s">
        <v>446</v>
      </c>
      <c r="K3" s="106" t="s">
        <v>11</v>
      </c>
      <c r="L3" s="107" t="s">
        <v>446</v>
      </c>
      <c r="M3" s="106" t="s">
        <v>12</v>
      </c>
      <c r="N3" s="107" t="s">
        <v>446</v>
      </c>
      <c r="O3" s="106" t="s">
        <v>13</v>
      </c>
      <c r="P3" s="107" t="s">
        <v>446</v>
      </c>
      <c r="Q3" s="106" t="s">
        <v>14</v>
      </c>
      <c r="R3" s="107" t="s">
        <v>446</v>
      </c>
      <c r="S3" s="106" t="s">
        <v>15</v>
      </c>
      <c r="T3" s="107" t="s">
        <v>446</v>
      </c>
      <c r="U3" s="298" t="s">
        <v>28</v>
      </c>
      <c r="V3" s="224" t="s">
        <v>446</v>
      </c>
      <c r="W3" s="19" t="s">
        <v>16</v>
      </c>
      <c r="X3" s="38" t="s">
        <v>17</v>
      </c>
      <c r="Y3" s="38" t="s">
        <v>234</v>
      </c>
      <c r="Z3" s="39" t="s">
        <v>18</v>
      </c>
      <c r="AA3" s="20" t="s">
        <v>19</v>
      </c>
    </row>
    <row r="4" spans="1:27" ht="15.75">
      <c r="A4" s="21">
        <v>1</v>
      </c>
      <c r="B4" s="286" t="s">
        <v>334</v>
      </c>
      <c r="C4" s="84" t="s">
        <v>493</v>
      </c>
      <c r="D4" s="58">
        <v>1100</v>
      </c>
      <c r="E4" s="273">
        <v>40</v>
      </c>
      <c r="F4" s="208">
        <v>6</v>
      </c>
      <c r="G4" s="398">
        <v>32</v>
      </c>
      <c r="H4" s="399">
        <v>5</v>
      </c>
      <c r="I4" s="456">
        <v>29</v>
      </c>
      <c r="J4" s="457">
        <v>3</v>
      </c>
      <c r="K4" s="211">
        <v>40</v>
      </c>
      <c r="L4" s="209">
        <v>6</v>
      </c>
      <c r="M4" s="211">
        <v>32</v>
      </c>
      <c r="N4" s="209">
        <v>5</v>
      </c>
      <c r="O4" s="211">
        <v>40</v>
      </c>
      <c r="P4" s="209">
        <v>7</v>
      </c>
      <c r="Q4" s="410">
        <v>32</v>
      </c>
      <c r="R4" s="411">
        <v>4</v>
      </c>
      <c r="S4" s="211">
        <v>35</v>
      </c>
      <c r="T4" s="209">
        <v>6</v>
      </c>
      <c r="U4" s="211"/>
      <c r="V4" s="209"/>
      <c r="W4" s="211">
        <f>SUM(E4,,,K4,M4,O4,,S4,U4)</f>
        <v>187</v>
      </c>
      <c r="X4" s="271">
        <v>40</v>
      </c>
      <c r="Y4" s="18">
        <v>3</v>
      </c>
      <c r="Z4" s="285">
        <f>SUM(F4,,,L4,N4,P4,,T4,V4)</f>
        <v>30</v>
      </c>
      <c r="AA4" s="18">
        <v>5</v>
      </c>
    </row>
    <row r="5" spans="1:29" ht="15.75">
      <c r="A5" s="21">
        <v>2</v>
      </c>
      <c r="B5" s="329" t="s">
        <v>367</v>
      </c>
      <c r="C5" s="131" t="s">
        <v>370</v>
      </c>
      <c r="D5" s="58">
        <v>1100</v>
      </c>
      <c r="E5" s="310">
        <v>0</v>
      </c>
      <c r="F5" s="279">
        <v>0</v>
      </c>
      <c r="G5" s="284">
        <v>40</v>
      </c>
      <c r="H5" s="209">
        <v>5</v>
      </c>
      <c r="I5" s="252">
        <v>40</v>
      </c>
      <c r="J5" s="209">
        <v>4</v>
      </c>
      <c r="K5" s="400">
        <v>32</v>
      </c>
      <c r="L5" s="399">
        <v>5</v>
      </c>
      <c r="M5" s="211">
        <v>40</v>
      </c>
      <c r="N5" s="209">
        <v>6</v>
      </c>
      <c r="O5" s="211">
        <v>32</v>
      </c>
      <c r="P5" s="209">
        <v>6</v>
      </c>
      <c r="Q5" s="214">
        <v>35</v>
      </c>
      <c r="R5" s="215">
        <v>4</v>
      </c>
      <c r="S5" s="400">
        <v>32</v>
      </c>
      <c r="T5" s="399">
        <v>5</v>
      </c>
      <c r="U5" s="211"/>
      <c r="V5" s="209"/>
      <c r="W5" s="211">
        <f>SUM(E5,G5,I5,,M5,O5,Q5,,U5)</f>
        <v>187</v>
      </c>
      <c r="X5" s="271">
        <v>40</v>
      </c>
      <c r="Y5" s="18">
        <v>3</v>
      </c>
      <c r="Z5" s="285">
        <f>SUM(F5,H5,J5,,N5,P5,R5,,V5)</f>
        <v>25</v>
      </c>
      <c r="AA5" s="18">
        <v>5</v>
      </c>
      <c r="AC5" t="s">
        <v>381</v>
      </c>
    </row>
    <row r="6" spans="1:27" ht="15.75">
      <c r="A6" s="21">
        <v>3</v>
      </c>
      <c r="B6" s="117" t="s">
        <v>522</v>
      </c>
      <c r="C6" s="57" t="s">
        <v>371</v>
      </c>
      <c r="D6" s="58">
        <v>1000</v>
      </c>
      <c r="E6" s="405">
        <v>35</v>
      </c>
      <c r="F6" s="406">
        <v>4</v>
      </c>
      <c r="G6" s="398">
        <v>30</v>
      </c>
      <c r="H6" s="399">
        <v>4</v>
      </c>
      <c r="I6" s="402">
        <v>35</v>
      </c>
      <c r="J6" s="412">
        <v>3</v>
      </c>
      <c r="K6" s="211">
        <v>35</v>
      </c>
      <c r="L6" s="209">
        <v>6</v>
      </c>
      <c r="M6" s="211">
        <v>35</v>
      </c>
      <c r="N6" s="209">
        <v>5</v>
      </c>
      <c r="O6" s="211">
        <v>35</v>
      </c>
      <c r="P6" s="209">
        <v>6</v>
      </c>
      <c r="Q6" s="214">
        <v>40</v>
      </c>
      <c r="R6" s="215">
        <v>4</v>
      </c>
      <c r="S6" s="211">
        <v>40</v>
      </c>
      <c r="T6" s="209">
        <v>5</v>
      </c>
      <c r="U6" s="211"/>
      <c r="V6" s="209"/>
      <c r="W6" s="211">
        <f>SUM(,,,K6,M6,O6,Q6,S6,U6)</f>
        <v>185</v>
      </c>
      <c r="X6" s="271"/>
      <c r="Y6" s="18"/>
      <c r="Z6" s="285">
        <f>SUM(,,,L6,N6,P6,R6,T6,V6)</f>
        <v>26</v>
      </c>
      <c r="AA6" s="18">
        <v>5</v>
      </c>
    </row>
    <row r="7" spans="1:27" ht="15.75">
      <c r="A7" s="21">
        <v>4</v>
      </c>
      <c r="B7" s="117" t="s">
        <v>472</v>
      </c>
      <c r="C7" s="155" t="s">
        <v>719</v>
      </c>
      <c r="D7" s="58">
        <v>1000</v>
      </c>
      <c r="E7" s="273">
        <v>32</v>
      </c>
      <c r="F7" s="208">
        <v>4</v>
      </c>
      <c r="G7" s="284">
        <v>29</v>
      </c>
      <c r="H7" s="209">
        <v>3</v>
      </c>
      <c r="I7" s="252">
        <v>32</v>
      </c>
      <c r="J7" s="209">
        <v>3</v>
      </c>
      <c r="K7" s="313">
        <v>0</v>
      </c>
      <c r="L7" s="313">
        <v>0</v>
      </c>
      <c r="M7" s="211">
        <v>30</v>
      </c>
      <c r="N7" s="209">
        <v>5</v>
      </c>
      <c r="O7" s="211">
        <v>27</v>
      </c>
      <c r="P7" s="209">
        <v>4</v>
      </c>
      <c r="Q7" s="279">
        <v>0</v>
      </c>
      <c r="R7" s="279">
        <v>0</v>
      </c>
      <c r="S7" s="400">
        <v>19</v>
      </c>
      <c r="T7" s="399">
        <v>4</v>
      </c>
      <c r="U7" s="211"/>
      <c r="V7" s="209"/>
      <c r="W7" s="211">
        <f>SUM(E7,G7,I7,K7,M7,O7,Q7,,U7)</f>
        <v>150</v>
      </c>
      <c r="X7" s="25"/>
      <c r="Y7" s="18"/>
      <c r="Z7" s="285">
        <f>SUM(F7,H7,J7,L7,N7,P7,R7,,V7)</f>
        <v>19</v>
      </c>
      <c r="AA7" s="18">
        <v>5</v>
      </c>
    </row>
    <row r="8" spans="1:27" ht="15.75">
      <c r="A8" s="21">
        <v>5</v>
      </c>
      <c r="B8" s="117" t="s">
        <v>420</v>
      </c>
      <c r="C8" s="57" t="s">
        <v>399</v>
      </c>
      <c r="D8" s="58">
        <v>1100</v>
      </c>
      <c r="E8" s="273">
        <v>30</v>
      </c>
      <c r="F8" s="208">
        <v>4</v>
      </c>
      <c r="G8" s="284">
        <v>35</v>
      </c>
      <c r="H8" s="209">
        <v>5</v>
      </c>
      <c r="I8" s="253">
        <v>28</v>
      </c>
      <c r="J8" s="240">
        <v>3</v>
      </c>
      <c r="K8" s="211">
        <v>23</v>
      </c>
      <c r="L8" s="209">
        <v>4</v>
      </c>
      <c r="M8" s="348">
        <v>27</v>
      </c>
      <c r="N8" s="240">
        <v>5</v>
      </c>
      <c r="O8" s="400">
        <v>23</v>
      </c>
      <c r="P8" s="399">
        <v>4</v>
      </c>
      <c r="Q8" s="279">
        <v>0</v>
      </c>
      <c r="R8" s="279">
        <v>0</v>
      </c>
      <c r="S8" s="400">
        <v>20</v>
      </c>
      <c r="T8" s="399">
        <v>4</v>
      </c>
      <c r="U8" s="211"/>
      <c r="V8" s="209"/>
      <c r="W8" s="211">
        <f>SUM(E8,G8,I8,K8,M8,,Q8,,U8)</f>
        <v>143</v>
      </c>
      <c r="X8" s="271"/>
      <c r="Y8" s="18"/>
      <c r="Z8" s="285">
        <f>SUM(F8,H8,J8,L8,N8,,R8,,V8)</f>
        <v>21</v>
      </c>
      <c r="AA8" s="18">
        <v>5</v>
      </c>
    </row>
    <row r="9" spans="1:27" ht="15.75">
      <c r="A9" s="21">
        <v>6</v>
      </c>
      <c r="B9" s="163" t="s">
        <v>587</v>
      </c>
      <c r="C9" s="57" t="s">
        <v>588</v>
      </c>
      <c r="D9" s="58">
        <v>1000</v>
      </c>
      <c r="E9" s="310">
        <v>0</v>
      </c>
      <c r="F9" s="279">
        <v>0</v>
      </c>
      <c r="G9" s="311">
        <v>28</v>
      </c>
      <c r="H9" s="209">
        <v>4</v>
      </c>
      <c r="I9" s="253">
        <v>27</v>
      </c>
      <c r="J9" s="240">
        <v>3</v>
      </c>
      <c r="K9" s="400">
        <v>25</v>
      </c>
      <c r="L9" s="399">
        <v>3</v>
      </c>
      <c r="M9" s="466">
        <v>28</v>
      </c>
      <c r="N9" s="468">
        <v>5</v>
      </c>
      <c r="O9" s="211">
        <v>29</v>
      </c>
      <c r="P9" s="209">
        <v>5</v>
      </c>
      <c r="Q9" s="279">
        <v>0</v>
      </c>
      <c r="R9" s="279">
        <v>0</v>
      </c>
      <c r="S9" s="211">
        <v>30</v>
      </c>
      <c r="T9" s="209">
        <v>5</v>
      </c>
      <c r="U9" s="211"/>
      <c r="V9" s="209"/>
      <c r="W9" s="211">
        <f>SUM(E9,G9,I9,,M9,O9,Q9,S9,U9)</f>
        <v>142</v>
      </c>
      <c r="X9" s="271"/>
      <c r="Y9" s="18"/>
      <c r="Z9" s="285">
        <f>SUM(F9,H9,J9,,N9,P9,R9,T9,V9)</f>
        <v>22</v>
      </c>
      <c r="AA9" s="18">
        <v>5</v>
      </c>
    </row>
    <row r="10" spans="1:27" ht="15.75">
      <c r="A10" s="21">
        <v>7</v>
      </c>
      <c r="B10" s="117" t="s">
        <v>443</v>
      </c>
      <c r="C10" s="57" t="s">
        <v>496</v>
      </c>
      <c r="D10" s="58">
        <v>1000</v>
      </c>
      <c r="E10" s="311">
        <v>29</v>
      </c>
      <c r="F10" s="208">
        <v>3</v>
      </c>
      <c r="G10" s="398">
        <v>24</v>
      </c>
      <c r="H10" s="457">
        <v>3</v>
      </c>
      <c r="I10" s="402">
        <v>26</v>
      </c>
      <c r="J10" s="399">
        <v>2</v>
      </c>
      <c r="K10" s="211">
        <v>27</v>
      </c>
      <c r="L10" s="209">
        <v>4</v>
      </c>
      <c r="M10" s="400">
        <v>23</v>
      </c>
      <c r="N10" s="399">
        <v>4</v>
      </c>
      <c r="O10" s="211">
        <v>26</v>
      </c>
      <c r="P10" s="209">
        <v>4</v>
      </c>
      <c r="Q10" s="214">
        <v>30</v>
      </c>
      <c r="R10" s="215">
        <v>4</v>
      </c>
      <c r="S10" s="211">
        <v>27</v>
      </c>
      <c r="T10" s="209">
        <v>5</v>
      </c>
      <c r="U10" s="210"/>
      <c r="V10" s="210"/>
      <c r="W10" s="211">
        <f>SUM(E10,,K10,,O10,Q10,S10,U10)</f>
        <v>139</v>
      </c>
      <c r="X10" s="271"/>
      <c r="Y10" s="18"/>
      <c r="Z10" s="285">
        <f>SUM(F10,,L10,,P10,R10,T10,V10)</f>
        <v>20</v>
      </c>
      <c r="AA10" s="18">
        <v>5</v>
      </c>
    </row>
    <row r="11" spans="1:27" ht="15.75">
      <c r="A11" s="21">
        <v>8</v>
      </c>
      <c r="B11" s="163" t="s">
        <v>339</v>
      </c>
      <c r="C11" s="57" t="s">
        <v>581</v>
      </c>
      <c r="D11" s="58">
        <v>1000</v>
      </c>
      <c r="E11" s="279">
        <v>0</v>
      </c>
      <c r="F11" s="279">
        <v>0</v>
      </c>
      <c r="G11" s="284">
        <v>27</v>
      </c>
      <c r="H11" s="240">
        <v>4</v>
      </c>
      <c r="I11" s="252">
        <v>30</v>
      </c>
      <c r="J11" s="209">
        <v>3</v>
      </c>
      <c r="K11" s="214">
        <v>22</v>
      </c>
      <c r="L11" s="209">
        <v>4</v>
      </c>
      <c r="M11" s="279">
        <v>0</v>
      </c>
      <c r="N11" s="306">
        <v>0</v>
      </c>
      <c r="O11" s="279">
        <v>0</v>
      </c>
      <c r="P11" s="279">
        <v>0</v>
      </c>
      <c r="Q11" s="214">
        <v>28</v>
      </c>
      <c r="R11" s="215">
        <v>3</v>
      </c>
      <c r="S11" s="211">
        <v>29</v>
      </c>
      <c r="T11" s="209">
        <v>5</v>
      </c>
      <c r="U11" s="210"/>
      <c r="V11" s="210"/>
      <c r="W11" s="211">
        <f>SUM(E11,G11,I11,K11,M11,O11,Q11,S11,U11)</f>
        <v>136</v>
      </c>
      <c r="X11" s="271"/>
      <c r="Y11" s="18"/>
      <c r="Z11" s="285">
        <f>SUM(F11,H11,J11,L11,N11,P11,R11,T11,V11)</f>
        <v>19</v>
      </c>
      <c r="AA11" s="18">
        <v>5</v>
      </c>
    </row>
    <row r="12" spans="1:27" ht="15.75">
      <c r="A12" s="21">
        <v>9</v>
      </c>
      <c r="B12" s="117" t="s">
        <v>731</v>
      </c>
      <c r="C12" s="155" t="s">
        <v>719</v>
      </c>
      <c r="D12" s="58">
        <v>1000</v>
      </c>
      <c r="E12" s="310">
        <v>0</v>
      </c>
      <c r="F12" s="279">
        <v>0</v>
      </c>
      <c r="G12" s="312">
        <v>0</v>
      </c>
      <c r="H12" s="357">
        <v>0</v>
      </c>
      <c r="I12" s="315">
        <v>0</v>
      </c>
      <c r="J12" s="315">
        <v>0</v>
      </c>
      <c r="K12" s="214">
        <v>30</v>
      </c>
      <c r="L12" s="209">
        <v>4</v>
      </c>
      <c r="M12" s="214">
        <v>25</v>
      </c>
      <c r="N12" s="209">
        <v>4</v>
      </c>
      <c r="O12" s="211">
        <v>28</v>
      </c>
      <c r="P12" s="209">
        <v>5</v>
      </c>
      <c r="Q12" s="214">
        <v>29</v>
      </c>
      <c r="R12" s="215">
        <v>3</v>
      </c>
      <c r="S12" s="211">
        <v>22</v>
      </c>
      <c r="T12" s="209">
        <v>4</v>
      </c>
      <c r="U12" s="211"/>
      <c r="V12" s="209"/>
      <c r="W12" s="211">
        <f>SUM(E12,G12,I12,K12,M12,O12,Q12,S12,U12)</f>
        <v>134</v>
      </c>
      <c r="X12" s="271"/>
      <c r="Y12" s="18"/>
      <c r="Z12" s="285">
        <f>SUM(F12,H12,J12,L12,N12,P12,R12,T12,V12)</f>
        <v>20</v>
      </c>
      <c r="AA12" s="18">
        <v>5</v>
      </c>
    </row>
    <row r="13" spans="1:27" ht="15.75">
      <c r="A13" s="21">
        <v>10</v>
      </c>
      <c r="B13" s="117" t="s">
        <v>463</v>
      </c>
      <c r="C13" s="57" t="s">
        <v>400</v>
      </c>
      <c r="D13" s="58">
        <v>1000</v>
      </c>
      <c r="E13" s="311">
        <v>27</v>
      </c>
      <c r="F13" s="208">
        <v>4</v>
      </c>
      <c r="G13" s="414">
        <v>22</v>
      </c>
      <c r="H13" s="209">
        <v>3</v>
      </c>
      <c r="I13" s="252">
        <v>25</v>
      </c>
      <c r="J13" s="209">
        <v>2</v>
      </c>
      <c r="K13" s="214">
        <v>26</v>
      </c>
      <c r="L13" s="209">
        <v>3</v>
      </c>
      <c r="M13" s="400">
        <v>19</v>
      </c>
      <c r="N13" s="399">
        <v>4</v>
      </c>
      <c r="O13" s="400">
        <v>12</v>
      </c>
      <c r="P13" s="399">
        <v>2</v>
      </c>
      <c r="Q13" s="279">
        <v>0</v>
      </c>
      <c r="R13" s="279">
        <v>0</v>
      </c>
      <c r="S13" s="211">
        <v>28</v>
      </c>
      <c r="T13" s="209">
        <v>5</v>
      </c>
      <c r="U13" s="210"/>
      <c r="V13" s="210"/>
      <c r="W13" s="211">
        <f>SUM(E13,G13,I13,K13,,,Q13,S13,U13)</f>
        <v>128</v>
      </c>
      <c r="X13" s="271"/>
      <c r="Y13" s="18"/>
      <c r="Z13" s="285">
        <f>SUM(F13,H13,J13,L13,,,R13,T13,V13)</f>
        <v>17</v>
      </c>
      <c r="AA13" s="18">
        <v>5</v>
      </c>
    </row>
    <row r="14" spans="1:27" ht="15.75">
      <c r="A14" s="21">
        <v>11</v>
      </c>
      <c r="B14" s="117" t="s">
        <v>462</v>
      </c>
      <c r="C14" s="36" t="s">
        <v>371</v>
      </c>
      <c r="D14" s="58">
        <v>1000</v>
      </c>
      <c r="E14" s="273">
        <v>20</v>
      </c>
      <c r="F14" s="208">
        <v>3</v>
      </c>
      <c r="G14" s="279">
        <v>0</v>
      </c>
      <c r="H14" s="279">
        <v>0</v>
      </c>
      <c r="I14" s="355">
        <v>0</v>
      </c>
      <c r="J14" s="355">
        <v>0</v>
      </c>
      <c r="K14" s="214">
        <v>29</v>
      </c>
      <c r="L14" s="209">
        <v>3</v>
      </c>
      <c r="M14" s="214">
        <v>26</v>
      </c>
      <c r="N14" s="209">
        <v>4</v>
      </c>
      <c r="O14" s="211">
        <v>25</v>
      </c>
      <c r="P14" s="209">
        <v>4</v>
      </c>
      <c r="Q14" s="279">
        <v>0</v>
      </c>
      <c r="R14" s="279">
        <v>0</v>
      </c>
      <c r="S14" s="211">
        <v>24</v>
      </c>
      <c r="T14" s="209">
        <v>4</v>
      </c>
      <c r="U14" s="211"/>
      <c r="V14" s="209"/>
      <c r="W14" s="211">
        <f>SUM(E14,G14,I14,K14,M14,O14,Q14,S14,U14)</f>
        <v>124</v>
      </c>
      <c r="X14" s="271"/>
      <c r="Y14" s="18"/>
      <c r="Z14" s="285">
        <f>SUM(F14,H14,J14,L14,N14,P14,R14,T14,V14)</f>
        <v>18</v>
      </c>
      <c r="AA14" s="18">
        <v>5</v>
      </c>
    </row>
    <row r="15" spans="1:27" ht="15.75">
      <c r="A15" s="21">
        <v>12</v>
      </c>
      <c r="B15" s="117" t="s">
        <v>732</v>
      </c>
      <c r="C15" s="57" t="s">
        <v>377</v>
      </c>
      <c r="D15" s="58">
        <v>1000</v>
      </c>
      <c r="E15" s="310">
        <v>0</v>
      </c>
      <c r="F15" s="279">
        <v>0</v>
      </c>
      <c r="G15" s="312">
        <v>0</v>
      </c>
      <c r="H15" s="313">
        <v>0</v>
      </c>
      <c r="I15" s="313">
        <v>0</v>
      </c>
      <c r="J15" s="313">
        <v>0</v>
      </c>
      <c r="K15" s="214">
        <v>19</v>
      </c>
      <c r="L15" s="209">
        <v>3</v>
      </c>
      <c r="M15" s="348">
        <v>29</v>
      </c>
      <c r="N15" s="240">
        <v>5</v>
      </c>
      <c r="O15" s="214">
        <v>30</v>
      </c>
      <c r="P15" s="209">
        <v>5</v>
      </c>
      <c r="Q15" s="214">
        <v>26</v>
      </c>
      <c r="R15" s="215">
        <v>3</v>
      </c>
      <c r="S15" s="211">
        <v>18</v>
      </c>
      <c r="T15" s="209">
        <v>4</v>
      </c>
      <c r="U15" s="211"/>
      <c r="V15" s="209"/>
      <c r="W15" s="211">
        <f>SUM(E15,G15,I15,K15,M15,O15,Q15,S15,U15)</f>
        <v>122</v>
      </c>
      <c r="X15" s="271"/>
      <c r="Y15" s="18"/>
      <c r="Z15" s="285">
        <f>SUM(F15,H15,J15,L15,N15,P15,R15,T15,V15)</f>
        <v>20</v>
      </c>
      <c r="AA15" s="18">
        <v>5</v>
      </c>
    </row>
    <row r="16" spans="1:27" ht="15.75">
      <c r="A16" s="21">
        <v>13</v>
      </c>
      <c r="B16" s="117" t="s">
        <v>445</v>
      </c>
      <c r="C16" s="57" t="s">
        <v>400</v>
      </c>
      <c r="D16" s="58">
        <v>1000</v>
      </c>
      <c r="E16" s="273">
        <v>19</v>
      </c>
      <c r="F16" s="208">
        <v>3</v>
      </c>
      <c r="G16" s="311">
        <v>20</v>
      </c>
      <c r="H16" s="209">
        <v>3</v>
      </c>
      <c r="I16" s="348">
        <v>23</v>
      </c>
      <c r="J16" s="240">
        <v>2</v>
      </c>
      <c r="K16" s="459">
        <v>18</v>
      </c>
      <c r="L16" s="457">
        <v>3</v>
      </c>
      <c r="M16" s="410">
        <v>15</v>
      </c>
      <c r="N16" s="399">
        <v>3</v>
      </c>
      <c r="O16" s="400">
        <v>16</v>
      </c>
      <c r="P16" s="399">
        <v>3</v>
      </c>
      <c r="Q16" s="214">
        <v>22</v>
      </c>
      <c r="R16" s="215">
        <v>2</v>
      </c>
      <c r="S16" s="211">
        <v>26</v>
      </c>
      <c r="T16" s="209">
        <v>4</v>
      </c>
      <c r="U16" s="211"/>
      <c r="V16" s="209"/>
      <c r="W16" s="211">
        <f>SUM(E16,G16,I16,,,,Q16,S16,U16)</f>
        <v>110</v>
      </c>
      <c r="X16" s="271"/>
      <c r="Y16" s="18"/>
      <c r="Z16" s="285">
        <f>SUM(F16,H16,J16,,,,R16,T16,V16)</f>
        <v>14</v>
      </c>
      <c r="AA16" s="18">
        <v>5</v>
      </c>
    </row>
    <row r="17" spans="1:27" ht="15.75">
      <c r="A17" s="21">
        <v>14</v>
      </c>
      <c r="B17" s="117" t="s">
        <v>444</v>
      </c>
      <c r="C17" s="57" t="s">
        <v>371</v>
      </c>
      <c r="D17" s="58">
        <v>1000</v>
      </c>
      <c r="E17" s="273">
        <v>23</v>
      </c>
      <c r="F17" s="208">
        <v>3</v>
      </c>
      <c r="G17" s="307">
        <v>25</v>
      </c>
      <c r="H17" s="240">
        <v>3</v>
      </c>
      <c r="I17" s="214">
        <v>19</v>
      </c>
      <c r="J17" s="209">
        <v>1</v>
      </c>
      <c r="K17" s="256">
        <v>21</v>
      </c>
      <c r="L17" s="240">
        <v>3</v>
      </c>
      <c r="M17" s="458">
        <v>16</v>
      </c>
      <c r="N17" s="457">
        <v>2</v>
      </c>
      <c r="O17" s="279">
        <v>0</v>
      </c>
      <c r="P17" s="279">
        <v>0</v>
      </c>
      <c r="Q17" s="279">
        <v>0</v>
      </c>
      <c r="R17" s="279">
        <v>0</v>
      </c>
      <c r="S17" s="211">
        <v>17</v>
      </c>
      <c r="T17" s="209">
        <v>4</v>
      </c>
      <c r="U17" s="211"/>
      <c r="V17" s="209"/>
      <c r="W17" s="211">
        <f>SUM(E17,G17,I17,K17,,O17,Q17,S17,U17)</f>
        <v>105</v>
      </c>
      <c r="X17" s="271"/>
      <c r="Y17" s="18"/>
      <c r="Z17" s="285">
        <f>SUM(F17,H17,J17,L17,,P17,R17,T17,V17)</f>
        <v>14</v>
      </c>
      <c r="AA17" s="18">
        <v>5</v>
      </c>
    </row>
    <row r="18" spans="1:27" ht="15.75">
      <c r="A18" s="21">
        <v>15</v>
      </c>
      <c r="B18" s="36" t="s">
        <v>603</v>
      </c>
      <c r="C18" s="57" t="s">
        <v>496</v>
      </c>
      <c r="D18" s="58">
        <v>1000</v>
      </c>
      <c r="E18" s="279">
        <v>0</v>
      </c>
      <c r="F18" s="279">
        <v>0</v>
      </c>
      <c r="G18" s="284">
        <v>16</v>
      </c>
      <c r="H18" s="240">
        <v>2</v>
      </c>
      <c r="I18" s="348">
        <v>20</v>
      </c>
      <c r="J18" s="240">
        <v>2</v>
      </c>
      <c r="K18" s="348">
        <v>20</v>
      </c>
      <c r="L18" s="240">
        <v>3</v>
      </c>
      <c r="M18" s="214">
        <v>20</v>
      </c>
      <c r="N18" s="209">
        <v>3</v>
      </c>
      <c r="O18" s="400">
        <v>9</v>
      </c>
      <c r="P18" s="399">
        <v>2</v>
      </c>
      <c r="Q18" s="214">
        <v>24</v>
      </c>
      <c r="R18" s="215">
        <v>2</v>
      </c>
      <c r="S18" s="400">
        <v>9</v>
      </c>
      <c r="T18" s="399">
        <v>3</v>
      </c>
      <c r="U18" s="211"/>
      <c r="V18" s="209"/>
      <c r="W18" s="211">
        <f>SUM(E18,G18,I18,K18,M18,,Q18,,U18)</f>
        <v>100</v>
      </c>
      <c r="X18" s="271"/>
      <c r="Y18" s="18"/>
      <c r="Z18" s="285">
        <f>SUM(F18,H18,J18,L18,N18,,R18,,V18)</f>
        <v>12</v>
      </c>
      <c r="AA18" s="18">
        <v>5</v>
      </c>
    </row>
    <row r="19" spans="1:27" ht="15.75">
      <c r="A19" s="21">
        <v>16</v>
      </c>
      <c r="B19" s="57" t="s">
        <v>534</v>
      </c>
      <c r="C19" s="57" t="s">
        <v>87</v>
      </c>
      <c r="D19" s="58">
        <v>1000</v>
      </c>
      <c r="E19" s="346">
        <v>18</v>
      </c>
      <c r="F19" s="347">
        <v>2</v>
      </c>
      <c r="G19" s="346">
        <v>18</v>
      </c>
      <c r="H19" s="240">
        <v>2</v>
      </c>
      <c r="I19" s="348">
        <v>24</v>
      </c>
      <c r="J19" s="240">
        <v>2</v>
      </c>
      <c r="K19" s="256">
        <v>24</v>
      </c>
      <c r="L19" s="240">
        <v>4</v>
      </c>
      <c r="M19" s="211">
        <v>14</v>
      </c>
      <c r="N19" s="209">
        <v>3</v>
      </c>
      <c r="O19" s="279">
        <v>0</v>
      </c>
      <c r="P19" s="279">
        <v>0</v>
      </c>
      <c r="Q19" s="279">
        <v>0</v>
      </c>
      <c r="R19" s="279">
        <v>0</v>
      </c>
      <c r="S19" s="410">
        <v>12</v>
      </c>
      <c r="T19" s="399">
        <v>3</v>
      </c>
      <c r="U19" s="210"/>
      <c r="V19" s="210"/>
      <c r="W19" s="211">
        <f>SUM(E19,G19,I19,K19,M19,O19,Q19,,U19)</f>
        <v>98</v>
      </c>
      <c r="X19" s="271"/>
      <c r="Y19" s="18"/>
      <c r="Z19" s="285">
        <f>SUM(F19,H19,J19,L19,N19,P19,R19,,V19)</f>
        <v>13</v>
      </c>
      <c r="AA19" s="18">
        <v>5</v>
      </c>
    </row>
    <row r="20" spans="1:27" ht="15.75">
      <c r="A20" s="21">
        <v>17</v>
      </c>
      <c r="B20" s="117" t="s">
        <v>527</v>
      </c>
      <c r="C20" s="57" t="s">
        <v>108</v>
      </c>
      <c r="D20" s="58">
        <v>1000</v>
      </c>
      <c r="E20" s="273">
        <v>24</v>
      </c>
      <c r="F20" s="208">
        <v>3</v>
      </c>
      <c r="G20" s="279">
        <v>0</v>
      </c>
      <c r="H20" s="279">
        <v>0</v>
      </c>
      <c r="I20" s="313">
        <v>0</v>
      </c>
      <c r="J20" s="313">
        <v>0</v>
      </c>
      <c r="K20" s="313">
        <v>0</v>
      </c>
      <c r="L20" s="313">
        <v>0</v>
      </c>
      <c r="M20" s="211">
        <v>22</v>
      </c>
      <c r="N20" s="209">
        <v>4</v>
      </c>
      <c r="O20" s="211">
        <v>19</v>
      </c>
      <c r="P20" s="209">
        <v>3</v>
      </c>
      <c r="Q20" s="214">
        <v>27</v>
      </c>
      <c r="R20" s="215">
        <v>3</v>
      </c>
      <c r="S20" s="357">
        <v>0</v>
      </c>
      <c r="T20" s="357">
        <v>0</v>
      </c>
      <c r="U20" s="211"/>
      <c r="V20" s="209"/>
      <c r="W20" s="211">
        <f>SUM(E20,G20,I20,K20,M20,O20,Q20,S20,U20)</f>
        <v>92</v>
      </c>
      <c r="X20" s="25"/>
      <c r="Y20" s="18"/>
      <c r="Z20" s="285">
        <f>SUM(F20,H20,J20,L20,N20,P20,R20,T20,V20)</f>
        <v>13</v>
      </c>
      <c r="AA20" s="18">
        <v>4</v>
      </c>
    </row>
    <row r="21" spans="1:27" ht="15.75">
      <c r="A21" s="21">
        <v>18</v>
      </c>
      <c r="B21" s="117" t="s">
        <v>781</v>
      </c>
      <c r="C21" s="57" t="s">
        <v>719</v>
      </c>
      <c r="D21" s="58">
        <v>1000</v>
      </c>
      <c r="E21" s="279">
        <v>0</v>
      </c>
      <c r="F21" s="279">
        <v>0</v>
      </c>
      <c r="G21" s="312">
        <v>0</v>
      </c>
      <c r="H21" s="306">
        <v>0</v>
      </c>
      <c r="I21" s="313">
        <v>0</v>
      </c>
      <c r="J21" s="313">
        <v>0</v>
      </c>
      <c r="K21" s="313">
        <v>0</v>
      </c>
      <c r="L21" s="313">
        <v>0</v>
      </c>
      <c r="M21" s="348">
        <v>21</v>
      </c>
      <c r="N21" s="240">
        <v>4</v>
      </c>
      <c r="O21" s="211">
        <v>24</v>
      </c>
      <c r="P21" s="209">
        <v>3</v>
      </c>
      <c r="Q21" s="214">
        <v>25</v>
      </c>
      <c r="R21" s="215">
        <v>3</v>
      </c>
      <c r="S21" s="211">
        <v>21</v>
      </c>
      <c r="T21" s="209">
        <v>4</v>
      </c>
      <c r="U21" s="211"/>
      <c r="V21" s="209"/>
      <c r="W21" s="211">
        <f>SUM(E21,G21,I21,K21,M21,O21,Q21,S21,U21)</f>
        <v>91</v>
      </c>
      <c r="X21" s="271"/>
      <c r="Y21" s="18"/>
      <c r="Z21" s="285">
        <f>SUM(F21,H21,J21,L21,N21,P21,R21,T21,V21)</f>
        <v>14</v>
      </c>
      <c r="AA21" s="58">
        <v>4</v>
      </c>
    </row>
    <row r="22" spans="1:27" ht="15.75">
      <c r="A22" s="21">
        <v>19</v>
      </c>
      <c r="B22" s="117" t="s">
        <v>530</v>
      </c>
      <c r="C22" s="57" t="s">
        <v>87</v>
      </c>
      <c r="D22" s="58">
        <v>1000</v>
      </c>
      <c r="E22" s="273">
        <v>21</v>
      </c>
      <c r="F22" s="208">
        <v>1</v>
      </c>
      <c r="G22" s="279">
        <v>0</v>
      </c>
      <c r="H22" s="279">
        <v>0</v>
      </c>
      <c r="I22" s="313">
        <v>0</v>
      </c>
      <c r="J22" s="313">
        <v>0</v>
      </c>
      <c r="K22" s="256">
        <v>28</v>
      </c>
      <c r="L22" s="240">
        <v>4</v>
      </c>
      <c r="M22" s="465">
        <v>24</v>
      </c>
      <c r="N22" s="467">
        <v>4</v>
      </c>
      <c r="O22" s="279">
        <v>0</v>
      </c>
      <c r="P22" s="279">
        <v>0</v>
      </c>
      <c r="Q22" s="279">
        <v>0</v>
      </c>
      <c r="R22" s="279">
        <v>0</v>
      </c>
      <c r="S22" s="466">
        <v>15</v>
      </c>
      <c r="T22" s="468">
        <v>3</v>
      </c>
      <c r="U22" s="211"/>
      <c r="V22" s="209"/>
      <c r="W22" s="211">
        <f>SUM(E22,G22,I22,K22,M22,O22,Q22,S22,U22)</f>
        <v>88</v>
      </c>
      <c r="X22" s="25"/>
      <c r="Y22" s="18"/>
      <c r="Z22" s="285">
        <f>SUM(F22,H22,J22,L22,N22,P22,R22,T22,V22)</f>
        <v>12</v>
      </c>
      <c r="AA22" s="18">
        <v>4</v>
      </c>
    </row>
    <row r="23" spans="1:27" ht="15.75">
      <c r="A23" s="21">
        <v>20</v>
      </c>
      <c r="B23" s="117" t="s">
        <v>471</v>
      </c>
      <c r="C23" s="155" t="s">
        <v>519</v>
      </c>
      <c r="D23" s="58">
        <v>1000</v>
      </c>
      <c r="E23" s="346">
        <v>25</v>
      </c>
      <c r="F23" s="347">
        <v>3</v>
      </c>
      <c r="G23" s="346">
        <v>26</v>
      </c>
      <c r="H23" s="240">
        <v>4</v>
      </c>
      <c r="I23" s="279">
        <v>0</v>
      </c>
      <c r="J23" s="279">
        <v>0</v>
      </c>
      <c r="K23" s="313">
        <v>0</v>
      </c>
      <c r="L23" s="313">
        <v>0</v>
      </c>
      <c r="M23" s="313">
        <v>0</v>
      </c>
      <c r="N23" s="313">
        <v>0</v>
      </c>
      <c r="O23" s="211">
        <v>20</v>
      </c>
      <c r="P23" s="209">
        <v>4</v>
      </c>
      <c r="Q23" s="279">
        <v>0</v>
      </c>
      <c r="R23" s="279">
        <v>0</v>
      </c>
      <c r="S23" s="279">
        <v>0</v>
      </c>
      <c r="T23" s="279">
        <v>0</v>
      </c>
      <c r="U23" s="211"/>
      <c r="V23" s="209"/>
      <c r="W23" s="211">
        <f>SUM(E23,G23,I23,K23,M23,O23,Q23,S23,U23)</f>
        <v>71</v>
      </c>
      <c r="X23" s="271"/>
      <c r="Y23" s="18"/>
      <c r="Z23" s="285">
        <f>SUM(F23,H23,J23,L23,N23,P23,R23,T23,V23)</f>
        <v>11</v>
      </c>
      <c r="AA23" s="18">
        <v>3</v>
      </c>
    </row>
    <row r="24" spans="1:27" ht="15.75">
      <c r="A24" s="21">
        <v>21</v>
      </c>
      <c r="B24" s="117" t="s">
        <v>535</v>
      </c>
      <c r="C24" s="155" t="s">
        <v>87</v>
      </c>
      <c r="D24" s="58">
        <v>1000</v>
      </c>
      <c r="E24" s="346">
        <v>17</v>
      </c>
      <c r="F24" s="347">
        <v>2</v>
      </c>
      <c r="G24" s="313">
        <v>0</v>
      </c>
      <c r="H24" s="313">
        <v>0</v>
      </c>
      <c r="I24" s="214">
        <v>18</v>
      </c>
      <c r="J24" s="209">
        <v>1</v>
      </c>
      <c r="K24" s="348">
        <v>11</v>
      </c>
      <c r="L24" s="240">
        <v>2</v>
      </c>
      <c r="M24" s="348">
        <v>10</v>
      </c>
      <c r="N24" s="240">
        <v>2</v>
      </c>
      <c r="O24" s="211">
        <v>6</v>
      </c>
      <c r="P24" s="209">
        <v>0</v>
      </c>
      <c r="Q24" s="279">
        <v>0</v>
      </c>
      <c r="R24" s="279">
        <v>0</v>
      </c>
      <c r="S24" s="357">
        <v>0</v>
      </c>
      <c r="T24" s="357">
        <v>0</v>
      </c>
      <c r="U24" s="211"/>
      <c r="V24" s="209"/>
      <c r="W24" s="211">
        <f>SUM(E24,G24,I24,K24,M24,O24,Q24,S24,U24)</f>
        <v>62</v>
      </c>
      <c r="X24" s="271"/>
      <c r="Y24" s="18"/>
      <c r="Z24" s="285">
        <f>SUM(F24,H24,J24,L24,N24,P24,R24,T24,V24)</f>
        <v>7</v>
      </c>
      <c r="AA24" s="18">
        <v>5</v>
      </c>
    </row>
    <row r="25" spans="1:27" ht="15.75">
      <c r="A25" s="21">
        <v>22</v>
      </c>
      <c r="B25" s="163" t="s">
        <v>596</v>
      </c>
      <c r="C25" s="57" t="s">
        <v>91</v>
      </c>
      <c r="D25" s="58">
        <v>1000</v>
      </c>
      <c r="E25" s="310">
        <v>0</v>
      </c>
      <c r="F25" s="279">
        <v>0</v>
      </c>
      <c r="G25" s="359">
        <v>21</v>
      </c>
      <c r="H25" s="314">
        <v>3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279">
        <v>0</v>
      </c>
      <c r="P25" s="279">
        <v>0</v>
      </c>
      <c r="Q25" s="214">
        <v>21</v>
      </c>
      <c r="R25" s="215">
        <v>1</v>
      </c>
      <c r="S25" s="466">
        <v>11</v>
      </c>
      <c r="T25" s="468">
        <v>2</v>
      </c>
      <c r="U25" s="211"/>
      <c r="V25" s="209"/>
      <c r="W25" s="211">
        <f>SUM(E25,G25,I25,K25,M25,O25,Q25,S25,U25)</f>
        <v>53</v>
      </c>
      <c r="X25" s="271"/>
      <c r="Y25" s="18"/>
      <c r="Z25" s="285">
        <f>SUM(F25,H25,J25,L25,N25,P25,R25,T25,V25)</f>
        <v>6</v>
      </c>
      <c r="AA25" s="158">
        <v>3</v>
      </c>
    </row>
    <row r="26" spans="1:27" ht="15.75">
      <c r="A26" s="21">
        <v>23</v>
      </c>
      <c r="B26" s="117" t="s">
        <v>361</v>
      </c>
      <c r="C26" s="57" t="s">
        <v>493</v>
      </c>
      <c r="D26" s="58">
        <v>1100</v>
      </c>
      <c r="E26" s="273">
        <v>28</v>
      </c>
      <c r="F26" s="208">
        <v>4</v>
      </c>
      <c r="G26" s="312">
        <v>0</v>
      </c>
      <c r="H26" s="279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211">
        <v>22</v>
      </c>
      <c r="P26" s="209">
        <v>4</v>
      </c>
      <c r="Q26" s="279">
        <v>0</v>
      </c>
      <c r="R26" s="279">
        <v>0</v>
      </c>
      <c r="S26" s="357">
        <v>0</v>
      </c>
      <c r="T26" s="357">
        <v>0</v>
      </c>
      <c r="U26" s="211"/>
      <c r="V26" s="209"/>
      <c r="W26" s="211">
        <f>SUM(E26,G26,I26,K26,M26,O26,Q26,S26,U26)</f>
        <v>50</v>
      </c>
      <c r="X26" s="271"/>
      <c r="Y26" s="18"/>
      <c r="Z26" s="285">
        <f>SUM(F26,H26,J26,L26,N26,P26,R26,T26,V26)</f>
        <v>8</v>
      </c>
      <c r="AA26" s="18">
        <v>2</v>
      </c>
    </row>
    <row r="27" spans="1:27" ht="15.75">
      <c r="A27" s="21">
        <v>24</v>
      </c>
      <c r="B27" s="117" t="s">
        <v>734</v>
      </c>
      <c r="C27" s="57" t="s">
        <v>377</v>
      </c>
      <c r="D27" s="58">
        <v>1000</v>
      </c>
      <c r="E27" s="279">
        <v>0</v>
      </c>
      <c r="F27" s="279">
        <v>0</v>
      </c>
      <c r="G27" s="312">
        <v>0</v>
      </c>
      <c r="H27" s="279">
        <v>0</v>
      </c>
      <c r="I27" s="313">
        <v>0</v>
      </c>
      <c r="J27" s="313">
        <v>0</v>
      </c>
      <c r="K27" s="211">
        <v>14</v>
      </c>
      <c r="L27" s="209">
        <v>3</v>
      </c>
      <c r="M27" s="469">
        <v>17</v>
      </c>
      <c r="N27" s="240">
        <v>3</v>
      </c>
      <c r="O27" s="211">
        <v>18</v>
      </c>
      <c r="P27" s="209">
        <v>3</v>
      </c>
      <c r="Q27" s="279">
        <v>0</v>
      </c>
      <c r="R27" s="279">
        <v>0</v>
      </c>
      <c r="S27" s="357">
        <v>0</v>
      </c>
      <c r="T27" s="357">
        <v>0</v>
      </c>
      <c r="U27" s="211"/>
      <c r="V27" s="209"/>
      <c r="W27" s="211">
        <f>SUM(E27,G27,I27,K27,M27,O27,Q27,S27,U27)</f>
        <v>49</v>
      </c>
      <c r="X27" s="271"/>
      <c r="Y27" s="18"/>
      <c r="Z27" s="285">
        <f>SUM(F27,H27,J27,L27,N27,P27,R27,T27,V27)</f>
        <v>9</v>
      </c>
      <c r="AA27" s="18">
        <v>3</v>
      </c>
    </row>
    <row r="28" spans="1:27" ht="15.75">
      <c r="A28" s="21">
        <v>25</v>
      </c>
      <c r="B28" s="163" t="s">
        <v>662</v>
      </c>
      <c r="C28" s="151" t="s">
        <v>654</v>
      </c>
      <c r="D28" s="58">
        <v>1000</v>
      </c>
      <c r="E28" s="310">
        <v>0</v>
      </c>
      <c r="F28" s="279">
        <v>0</v>
      </c>
      <c r="G28" s="312">
        <v>0</v>
      </c>
      <c r="H28" s="279">
        <v>0</v>
      </c>
      <c r="I28" s="253">
        <v>21</v>
      </c>
      <c r="J28" s="240">
        <v>2</v>
      </c>
      <c r="K28" s="464">
        <v>15</v>
      </c>
      <c r="L28" s="309">
        <v>3</v>
      </c>
      <c r="M28" s="313">
        <v>0</v>
      </c>
      <c r="N28" s="313">
        <v>0</v>
      </c>
      <c r="O28" s="211">
        <v>11</v>
      </c>
      <c r="P28" s="209">
        <v>3</v>
      </c>
      <c r="Q28" s="279">
        <v>0</v>
      </c>
      <c r="R28" s="279">
        <v>0</v>
      </c>
      <c r="S28" s="357">
        <v>0</v>
      </c>
      <c r="T28" s="357">
        <v>0</v>
      </c>
      <c r="U28" s="211"/>
      <c r="V28" s="209"/>
      <c r="W28" s="211">
        <f>SUM(E28,G28,I28,K28,M28,O28,Q28,S28,U28)</f>
        <v>47</v>
      </c>
      <c r="X28" s="271">
        <v>21</v>
      </c>
      <c r="Y28" s="18">
        <v>1</v>
      </c>
      <c r="Z28" s="285">
        <f>SUM(F28,H28,J28,L28,N28,P28,R28,T28,V28)</f>
        <v>8</v>
      </c>
      <c r="AA28" s="18">
        <v>3</v>
      </c>
    </row>
    <row r="29" spans="1:27" ht="15.75">
      <c r="A29" s="21">
        <v>26</v>
      </c>
      <c r="B29" s="36" t="s">
        <v>606</v>
      </c>
      <c r="C29" s="57" t="s">
        <v>400</v>
      </c>
      <c r="D29" s="58">
        <v>1000</v>
      </c>
      <c r="E29" s="279">
        <v>0</v>
      </c>
      <c r="F29" s="279">
        <v>0</v>
      </c>
      <c r="G29" s="284">
        <v>14</v>
      </c>
      <c r="H29" s="259">
        <v>2</v>
      </c>
      <c r="I29" s="357">
        <v>0</v>
      </c>
      <c r="J29" s="357">
        <v>0</v>
      </c>
      <c r="K29" s="315">
        <v>0</v>
      </c>
      <c r="L29" s="315">
        <v>0</v>
      </c>
      <c r="M29" s="348">
        <v>18</v>
      </c>
      <c r="N29" s="240">
        <v>3</v>
      </c>
      <c r="O29" s="211">
        <v>15</v>
      </c>
      <c r="P29" s="209">
        <v>3</v>
      </c>
      <c r="Q29" s="279">
        <v>0</v>
      </c>
      <c r="R29" s="279">
        <v>0</v>
      </c>
      <c r="S29" s="357">
        <v>0</v>
      </c>
      <c r="T29" s="357">
        <v>0</v>
      </c>
      <c r="U29" s="210"/>
      <c r="V29" s="210"/>
      <c r="W29" s="211">
        <f>SUM(E29,G29,I29,K29,M29,O29,Q29,S29,U29)</f>
        <v>47</v>
      </c>
      <c r="X29" s="271">
        <v>18</v>
      </c>
      <c r="Y29" s="18">
        <v>1</v>
      </c>
      <c r="Z29" s="285">
        <f>SUM(F29,H29,J29,L29,N29,P29,R29,T29,V29)</f>
        <v>8</v>
      </c>
      <c r="AA29" s="18">
        <v>3</v>
      </c>
    </row>
    <row r="30" spans="1:27" ht="15.75">
      <c r="A30" s="21">
        <v>27</v>
      </c>
      <c r="B30" s="57" t="s">
        <v>735</v>
      </c>
      <c r="C30" s="57" t="s">
        <v>108</v>
      </c>
      <c r="D30" s="58">
        <v>1000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11">
        <v>13</v>
      </c>
      <c r="L30" s="209">
        <v>3</v>
      </c>
      <c r="M30" s="469">
        <v>11</v>
      </c>
      <c r="N30" s="240">
        <v>2</v>
      </c>
      <c r="O30" s="211">
        <v>14</v>
      </c>
      <c r="P30" s="209">
        <v>2</v>
      </c>
      <c r="Q30" s="279">
        <v>0</v>
      </c>
      <c r="R30" s="279">
        <v>0</v>
      </c>
      <c r="S30" s="211">
        <v>7</v>
      </c>
      <c r="T30" s="209">
        <v>3</v>
      </c>
      <c r="U30" s="211"/>
      <c r="V30" s="209"/>
      <c r="W30" s="211">
        <f>SUM(E30,G30,I30,K30,M30,O30,Q30,S30,U30)</f>
        <v>45</v>
      </c>
      <c r="X30" s="271"/>
      <c r="Y30" s="18"/>
      <c r="Z30" s="285">
        <f>SUM(F30,H30,J30,L30,N30,P30,R30,T30,V30)</f>
        <v>10</v>
      </c>
      <c r="AA30" s="18">
        <v>4</v>
      </c>
    </row>
    <row r="31" spans="1:27" ht="15.75">
      <c r="A31" s="21">
        <v>28</v>
      </c>
      <c r="B31" s="117" t="s">
        <v>737</v>
      </c>
      <c r="C31" s="57" t="s">
        <v>87</v>
      </c>
      <c r="D31" s="58">
        <v>1000</v>
      </c>
      <c r="E31" s="310">
        <v>0</v>
      </c>
      <c r="F31" s="279">
        <v>0</v>
      </c>
      <c r="G31" s="279">
        <v>0</v>
      </c>
      <c r="H31" s="279">
        <v>0</v>
      </c>
      <c r="I31" s="320">
        <v>0</v>
      </c>
      <c r="J31" s="320">
        <v>0</v>
      </c>
      <c r="K31" s="465">
        <v>12</v>
      </c>
      <c r="L31" s="467">
        <v>2</v>
      </c>
      <c r="M31" s="256">
        <v>8</v>
      </c>
      <c r="N31" s="240">
        <v>2</v>
      </c>
      <c r="O31" s="279">
        <v>0</v>
      </c>
      <c r="P31" s="279">
        <v>0</v>
      </c>
      <c r="Q31" s="214">
        <v>23</v>
      </c>
      <c r="R31" s="215">
        <v>2</v>
      </c>
      <c r="S31" s="357">
        <v>0</v>
      </c>
      <c r="T31" s="357">
        <v>0</v>
      </c>
      <c r="U31" s="211"/>
      <c r="V31" s="209"/>
      <c r="W31" s="211">
        <f>SUM(E31,G31,I31,K31,M31,O31,Q31,S31,U31)</f>
        <v>43</v>
      </c>
      <c r="X31" s="271"/>
      <c r="Y31" s="18"/>
      <c r="Z31" s="285">
        <f>SUM(F31,H31,J31,L31,N31,P31,R31,T31,V31)</f>
        <v>6</v>
      </c>
      <c r="AA31" s="18">
        <v>3</v>
      </c>
    </row>
    <row r="32" spans="1:27" ht="15.75">
      <c r="A32" s="21">
        <v>29</v>
      </c>
      <c r="B32" s="117" t="s">
        <v>602</v>
      </c>
      <c r="C32" s="57" t="s">
        <v>370</v>
      </c>
      <c r="D32" s="58">
        <v>1000</v>
      </c>
      <c r="E32" s="313">
        <v>0</v>
      </c>
      <c r="F32" s="313">
        <v>0</v>
      </c>
      <c r="G32" s="346">
        <v>17</v>
      </c>
      <c r="H32" s="240">
        <v>2</v>
      </c>
      <c r="I32" s="313">
        <v>0</v>
      </c>
      <c r="J32" s="313">
        <v>0</v>
      </c>
      <c r="K32" s="279">
        <v>0</v>
      </c>
      <c r="L32" s="279">
        <v>0</v>
      </c>
      <c r="M32" s="256">
        <v>9</v>
      </c>
      <c r="N32" s="240">
        <v>2</v>
      </c>
      <c r="O32" s="211">
        <v>10</v>
      </c>
      <c r="P32" s="209">
        <v>2</v>
      </c>
      <c r="Q32" s="279">
        <v>0</v>
      </c>
      <c r="R32" s="279">
        <v>0</v>
      </c>
      <c r="S32" s="214">
        <v>5</v>
      </c>
      <c r="T32" s="209">
        <v>2</v>
      </c>
      <c r="U32" s="210"/>
      <c r="V32" s="210"/>
      <c r="W32" s="211">
        <f>SUM(E32,G32,I32,K32,M32,O32,Q32,S32,U32)</f>
        <v>41</v>
      </c>
      <c r="X32" s="271"/>
      <c r="Y32" s="18"/>
      <c r="Z32" s="285">
        <f>SUM(F32,H32,J32,L32,N32,P32,R32,T32,V32)</f>
        <v>8</v>
      </c>
      <c r="AA32" s="18">
        <v>4</v>
      </c>
    </row>
    <row r="33" spans="1:27" ht="15.75">
      <c r="A33" s="21">
        <v>30</v>
      </c>
      <c r="B33" s="117" t="s">
        <v>595</v>
      </c>
      <c r="C33" s="57" t="s">
        <v>370</v>
      </c>
      <c r="D33" s="58">
        <v>1000</v>
      </c>
      <c r="E33" s="279">
        <v>0</v>
      </c>
      <c r="F33" s="279">
        <v>0</v>
      </c>
      <c r="G33" s="462">
        <v>23</v>
      </c>
      <c r="H33" s="228">
        <v>3</v>
      </c>
      <c r="I33" s="279">
        <v>0</v>
      </c>
      <c r="J33" s="315">
        <v>0</v>
      </c>
      <c r="K33" s="313">
        <v>0</v>
      </c>
      <c r="L33" s="313">
        <v>0</v>
      </c>
      <c r="M33" s="256">
        <v>12</v>
      </c>
      <c r="N33" s="240">
        <v>3</v>
      </c>
      <c r="O33" s="211">
        <v>5</v>
      </c>
      <c r="P33" s="209">
        <v>1</v>
      </c>
      <c r="Q33" s="279">
        <v>0</v>
      </c>
      <c r="R33" s="279">
        <v>0</v>
      </c>
      <c r="S33" s="279">
        <v>0</v>
      </c>
      <c r="T33" s="279">
        <v>0</v>
      </c>
      <c r="U33" s="211"/>
      <c r="V33" s="209"/>
      <c r="W33" s="211">
        <f>SUM(E33,G33,I33,K33,M33,O33,Q33,S33,U33)</f>
        <v>40</v>
      </c>
      <c r="X33" s="271"/>
      <c r="Y33" s="18"/>
      <c r="Z33" s="285">
        <f>SUM(F33,H33,J33,L33,N33,P33,R33,T33,V33)</f>
        <v>7</v>
      </c>
      <c r="AA33" s="18">
        <v>3</v>
      </c>
    </row>
    <row r="34" spans="1:27" ht="15.75">
      <c r="A34" s="21">
        <v>31</v>
      </c>
      <c r="B34" s="163" t="s">
        <v>807</v>
      </c>
      <c r="C34" s="36" t="s">
        <v>651</v>
      </c>
      <c r="D34" s="58">
        <v>1000</v>
      </c>
      <c r="E34" s="313">
        <v>0</v>
      </c>
      <c r="F34" s="313">
        <v>0</v>
      </c>
      <c r="G34" s="313">
        <v>0</v>
      </c>
      <c r="H34" s="313">
        <v>0</v>
      </c>
      <c r="I34" s="313">
        <v>0</v>
      </c>
      <c r="J34" s="313">
        <v>0</v>
      </c>
      <c r="K34" s="279">
        <v>0</v>
      </c>
      <c r="L34" s="279">
        <v>0</v>
      </c>
      <c r="M34" s="312">
        <v>0</v>
      </c>
      <c r="N34" s="313">
        <v>0</v>
      </c>
      <c r="O34" s="211">
        <v>21</v>
      </c>
      <c r="P34" s="209">
        <v>4</v>
      </c>
      <c r="Q34" s="279">
        <v>0</v>
      </c>
      <c r="R34" s="279">
        <v>0</v>
      </c>
      <c r="S34" s="466">
        <v>16</v>
      </c>
      <c r="T34" s="468">
        <v>3</v>
      </c>
      <c r="U34" s="211"/>
      <c r="V34" s="209"/>
      <c r="W34" s="211">
        <f>SUM(E34,G34,I34,K34,M34,O34,Q34,S34,U34)</f>
        <v>37</v>
      </c>
      <c r="X34" s="271"/>
      <c r="Y34" s="18"/>
      <c r="Z34" s="356">
        <f>SUM(F34,H34,J34,L34,N34,P34,R34,T34,V34)</f>
        <v>7</v>
      </c>
      <c r="AA34" s="158">
        <v>2</v>
      </c>
    </row>
    <row r="35" spans="1:27" ht="15.75">
      <c r="A35" s="21">
        <v>32</v>
      </c>
      <c r="B35" s="117" t="s">
        <v>529</v>
      </c>
      <c r="C35" s="57" t="s">
        <v>108</v>
      </c>
      <c r="D35" s="58">
        <v>1000</v>
      </c>
      <c r="E35" s="454">
        <v>22</v>
      </c>
      <c r="F35" s="455">
        <v>3</v>
      </c>
      <c r="G35" s="357">
        <v>0</v>
      </c>
      <c r="H35" s="357">
        <v>0</v>
      </c>
      <c r="I35" s="357">
        <v>0</v>
      </c>
      <c r="J35" s="357">
        <v>0</v>
      </c>
      <c r="K35" s="315">
        <v>0</v>
      </c>
      <c r="L35" s="315">
        <v>0</v>
      </c>
      <c r="M35" s="348">
        <v>13</v>
      </c>
      <c r="N35" s="240">
        <v>3</v>
      </c>
      <c r="O35" s="279">
        <v>0</v>
      </c>
      <c r="P35" s="279">
        <v>0</v>
      </c>
      <c r="Q35" s="279">
        <v>0</v>
      </c>
      <c r="R35" s="279">
        <v>0</v>
      </c>
      <c r="S35" s="357">
        <v>0</v>
      </c>
      <c r="T35" s="357">
        <v>0</v>
      </c>
      <c r="U35" s="211"/>
      <c r="V35" s="209"/>
      <c r="W35" s="211">
        <f>SUM(E35,G35,I35,K35,M35,O35,Q35,S35,U35)</f>
        <v>35</v>
      </c>
      <c r="X35" s="271"/>
      <c r="Y35" s="18"/>
      <c r="Z35" s="393">
        <f>SUM(F35,H35,J35,L35,N35,P35,R35,T35,V35)</f>
        <v>6</v>
      </c>
      <c r="AA35" s="274">
        <v>2</v>
      </c>
    </row>
    <row r="36" spans="1:27" ht="15.75">
      <c r="A36" s="21">
        <v>33</v>
      </c>
      <c r="B36" s="57" t="s">
        <v>736</v>
      </c>
      <c r="C36" s="57" t="s">
        <v>108</v>
      </c>
      <c r="D36" s="102">
        <v>1000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11">
        <v>16</v>
      </c>
      <c r="L36" s="209">
        <v>2</v>
      </c>
      <c r="M36" s="279">
        <v>0</v>
      </c>
      <c r="N36" s="279">
        <v>0</v>
      </c>
      <c r="O36" s="211">
        <v>17</v>
      </c>
      <c r="P36" s="209">
        <v>3</v>
      </c>
      <c r="Q36" s="279">
        <v>0</v>
      </c>
      <c r="R36" s="279">
        <v>0</v>
      </c>
      <c r="S36" s="357">
        <v>0</v>
      </c>
      <c r="T36" s="357">
        <v>0</v>
      </c>
      <c r="U36" s="210"/>
      <c r="V36" s="210"/>
      <c r="W36" s="211">
        <f>SUM(E36,G36,I36,K36,M36,O36,Q36,S36,U36)</f>
        <v>33</v>
      </c>
      <c r="X36" s="271"/>
      <c r="Y36" s="18"/>
      <c r="Z36" s="395">
        <f>SUM(F36,H36,J36,L36,N36,P36,R36,T36,V36)</f>
        <v>5</v>
      </c>
      <c r="AA36" s="18">
        <v>2</v>
      </c>
    </row>
    <row r="37" spans="1:27" ht="15.75">
      <c r="A37" s="21">
        <v>34</v>
      </c>
      <c r="B37" s="163" t="s">
        <v>598</v>
      </c>
      <c r="C37" s="57" t="s">
        <v>519</v>
      </c>
      <c r="D37" s="58">
        <v>1000</v>
      </c>
      <c r="E37" s="320">
        <v>0</v>
      </c>
      <c r="F37" s="320">
        <v>0</v>
      </c>
      <c r="G37" s="463">
        <v>19</v>
      </c>
      <c r="H37" s="209">
        <v>2</v>
      </c>
      <c r="I37" s="365">
        <v>0</v>
      </c>
      <c r="J37" s="397">
        <v>0</v>
      </c>
      <c r="K37" s="355">
        <v>0</v>
      </c>
      <c r="L37" s="355">
        <v>0</v>
      </c>
      <c r="M37" s="313">
        <v>0</v>
      </c>
      <c r="N37" s="313">
        <v>0</v>
      </c>
      <c r="O37" s="211">
        <v>13</v>
      </c>
      <c r="P37" s="209">
        <v>2</v>
      </c>
      <c r="Q37" s="279">
        <v>0</v>
      </c>
      <c r="R37" s="279">
        <v>0</v>
      </c>
      <c r="S37" s="357">
        <v>0</v>
      </c>
      <c r="T37" s="357">
        <v>0</v>
      </c>
      <c r="U37" s="211"/>
      <c r="V37" s="209"/>
      <c r="W37" s="211">
        <f>SUM(E37,G37,I37,K37,M37,O37,Q37,S37,U37)</f>
        <v>32</v>
      </c>
      <c r="X37" s="271"/>
      <c r="Y37" s="18"/>
      <c r="Z37" s="394">
        <f>SUM(F37,H37,J37,L37,N37,P37,R37,T37,V37)</f>
        <v>4</v>
      </c>
      <c r="AA37" s="461">
        <v>2</v>
      </c>
    </row>
    <row r="38" spans="1:27" ht="15.75">
      <c r="A38" s="21">
        <v>35</v>
      </c>
      <c r="B38" s="36" t="s">
        <v>543</v>
      </c>
      <c r="C38" s="57" t="s">
        <v>400</v>
      </c>
      <c r="D38" s="58">
        <v>1000</v>
      </c>
      <c r="E38" s="454">
        <v>26</v>
      </c>
      <c r="F38" s="455">
        <v>3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57">
        <v>0</v>
      </c>
      <c r="N38" s="357">
        <v>0</v>
      </c>
      <c r="O38" s="357">
        <v>0</v>
      </c>
      <c r="P38" s="357">
        <v>0</v>
      </c>
      <c r="Q38" s="357">
        <v>0</v>
      </c>
      <c r="R38" s="357">
        <v>0</v>
      </c>
      <c r="S38" s="279">
        <v>0</v>
      </c>
      <c r="T38" s="279">
        <v>0</v>
      </c>
      <c r="U38" s="211"/>
      <c r="V38" s="209"/>
      <c r="W38" s="211">
        <f>SUM(E38,G38,I38,K38,M38,O38,Q38,S38,U38)</f>
        <v>26</v>
      </c>
      <c r="X38" s="25"/>
      <c r="Y38" s="18"/>
      <c r="Z38" s="460">
        <f>SUM(F38,H38,J38,L38,N38,P38,R38,T38,V38)</f>
        <v>3</v>
      </c>
      <c r="AA38" s="18">
        <v>1</v>
      </c>
    </row>
    <row r="39" spans="1:27" ht="15.75">
      <c r="A39" s="21">
        <v>36</v>
      </c>
      <c r="B39" s="117" t="s">
        <v>910</v>
      </c>
      <c r="C39" s="57" t="s">
        <v>848</v>
      </c>
      <c r="D39" s="58">
        <v>1000</v>
      </c>
      <c r="E39" s="310">
        <v>0</v>
      </c>
      <c r="F39" s="279">
        <v>0</v>
      </c>
      <c r="G39" s="279">
        <v>0</v>
      </c>
      <c r="H39" s="279">
        <v>0</v>
      </c>
      <c r="I39" s="313">
        <v>0</v>
      </c>
      <c r="J39" s="315">
        <v>0</v>
      </c>
      <c r="K39" s="313">
        <v>0</v>
      </c>
      <c r="L39" s="313">
        <v>0</v>
      </c>
      <c r="M39" s="313">
        <v>0</v>
      </c>
      <c r="N39" s="313">
        <v>0</v>
      </c>
      <c r="O39" s="279">
        <v>0</v>
      </c>
      <c r="P39" s="279">
        <v>0</v>
      </c>
      <c r="Q39" s="279">
        <v>0</v>
      </c>
      <c r="R39" s="279">
        <v>0</v>
      </c>
      <c r="S39" s="470">
        <v>25</v>
      </c>
      <c r="T39" s="468">
        <v>4</v>
      </c>
      <c r="U39" s="211"/>
      <c r="V39" s="209"/>
      <c r="W39" s="211">
        <f>SUM(E39,G39,I39,K39,M39,O39,Q39,S39,U39)</f>
        <v>25</v>
      </c>
      <c r="X39" s="25"/>
      <c r="Y39" s="18"/>
      <c r="Z39" s="285">
        <f>SUM(F39,H39,J39,L39,N39,P39,R39,T39,V39)</f>
        <v>4</v>
      </c>
      <c r="AA39" s="18">
        <v>1</v>
      </c>
    </row>
    <row r="40" spans="1:27" ht="15.75">
      <c r="A40" s="21">
        <v>37</v>
      </c>
      <c r="B40" s="57" t="s">
        <v>739</v>
      </c>
      <c r="C40" s="57" t="s">
        <v>399</v>
      </c>
      <c r="D40" s="58">
        <v>1000</v>
      </c>
      <c r="E40" s="357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466">
        <v>10</v>
      </c>
      <c r="L40" s="468">
        <v>1</v>
      </c>
      <c r="M40" s="466">
        <v>7</v>
      </c>
      <c r="N40" s="468">
        <v>1</v>
      </c>
      <c r="O40" s="466">
        <v>7</v>
      </c>
      <c r="P40" s="468">
        <v>2</v>
      </c>
      <c r="Q40" s="357">
        <v>0</v>
      </c>
      <c r="R40" s="357">
        <v>0</v>
      </c>
      <c r="S40" s="279">
        <v>0</v>
      </c>
      <c r="T40" s="279">
        <v>0</v>
      </c>
      <c r="U40" s="211"/>
      <c r="V40" s="209"/>
      <c r="W40" s="211">
        <f>SUM(E40,G40,I40,K40,M40,O40,Q40,S40,U40)</f>
        <v>24</v>
      </c>
      <c r="X40" s="271"/>
      <c r="Y40" s="18"/>
      <c r="Z40" s="285">
        <f>SUM(F40,H40,J40,L40,N40,P40,R40,T40,V40)</f>
        <v>4</v>
      </c>
      <c r="AA40" s="18">
        <v>3</v>
      </c>
    </row>
    <row r="41" spans="1:27" ht="15.75">
      <c r="A41" s="21">
        <v>38</v>
      </c>
      <c r="B41" s="117" t="s">
        <v>915</v>
      </c>
      <c r="C41" s="57" t="s">
        <v>912</v>
      </c>
      <c r="D41" s="58">
        <v>1000</v>
      </c>
      <c r="E41" s="279">
        <v>0</v>
      </c>
      <c r="F41" s="279">
        <v>0</v>
      </c>
      <c r="G41" s="279">
        <v>0</v>
      </c>
      <c r="H41" s="279">
        <v>0</v>
      </c>
      <c r="I41" s="313">
        <v>0</v>
      </c>
      <c r="J41" s="315">
        <v>0</v>
      </c>
      <c r="K41" s="313">
        <v>0</v>
      </c>
      <c r="L41" s="313">
        <v>0</v>
      </c>
      <c r="M41" s="313">
        <v>0</v>
      </c>
      <c r="N41" s="313">
        <v>0</v>
      </c>
      <c r="O41" s="279">
        <v>0</v>
      </c>
      <c r="P41" s="279">
        <v>0</v>
      </c>
      <c r="Q41" s="279">
        <v>0</v>
      </c>
      <c r="R41" s="279">
        <v>0</v>
      </c>
      <c r="S41" s="466">
        <v>23</v>
      </c>
      <c r="T41" s="468">
        <v>4</v>
      </c>
      <c r="U41" s="211"/>
      <c r="V41" s="209"/>
      <c r="W41" s="211">
        <f>SUM(E41,G41,I41,K41,M41,O41,Q41,S41,U41)</f>
        <v>23</v>
      </c>
      <c r="X41" s="271"/>
      <c r="Y41" s="18"/>
      <c r="Z41" s="285">
        <f>SUM(F41,H41,J41,L41,N41,P41,R41,T41,V41)</f>
        <v>4</v>
      </c>
      <c r="AA41" s="18">
        <v>1</v>
      </c>
    </row>
    <row r="42" spans="1:27" ht="15.75">
      <c r="A42" s="21">
        <v>39</v>
      </c>
      <c r="B42" s="163" t="s">
        <v>661</v>
      </c>
      <c r="C42" s="151" t="s">
        <v>385</v>
      </c>
      <c r="D42" s="102">
        <v>1000</v>
      </c>
      <c r="E42" s="313">
        <v>0</v>
      </c>
      <c r="F42" s="313">
        <v>0</v>
      </c>
      <c r="G42" s="313">
        <v>0</v>
      </c>
      <c r="H42" s="313">
        <v>0</v>
      </c>
      <c r="I42" s="253">
        <v>22</v>
      </c>
      <c r="J42" s="240">
        <v>2</v>
      </c>
      <c r="K42" s="279">
        <v>0</v>
      </c>
      <c r="L42" s="306">
        <v>0</v>
      </c>
      <c r="M42" s="313">
        <v>0</v>
      </c>
      <c r="N42" s="313">
        <v>0</v>
      </c>
      <c r="O42" s="279">
        <v>0</v>
      </c>
      <c r="P42" s="279">
        <v>0</v>
      </c>
      <c r="Q42" s="279">
        <v>0</v>
      </c>
      <c r="R42" s="279">
        <v>0</v>
      </c>
      <c r="S42" s="279">
        <v>0</v>
      </c>
      <c r="T42" s="279">
        <v>0</v>
      </c>
      <c r="U42" s="211"/>
      <c r="V42" s="209"/>
      <c r="W42" s="211">
        <f>SUM(E42,G42,I42,K42,M42,O42,Q42,S42,U42)</f>
        <v>22</v>
      </c>
      <c r="X42" s="271"/>
      <c r="Y42" s="18"/>
      <c r="Z42" s="285">
        <f>SUM(F42,H42,J42,L42,N42,P42,R42,T42,V42)</f>
        <v>2</v>
      </c>
      <c r="AA42" s="18">
        <v>1</v>
      </c>
    </row>
    <row r="43" spans="1:27" ht="15.75">
      <c r="A43" s="21">
        <v>40</v>
      </c>
      <c r="B43" s="117" t="s">
        <v>733</v>
      </c>
      <c r="C43" s="57" t="s">
        <v>721</v>
      </c>
      <c r="D43" s="102">
        <v>1000</v>
      </c>
      <c r="E43" s="313">
        <v>0</v>
      </c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211">
        <v>17</v>
      </c>
      <c r="L43" s="209">
        <v>3</v>
      </c>
      <c r="M43" s="312">
        <v>0</v>
      </c>
      <c r="N43" s="313">
        <v>0</v>
      </c>
      <c r="O43" s="279">
        <v>0</v>
      </c>
      <c r="P43" s="279">
        <v>0</v>
      </c>
      <c r="Q43" s="279">
        <v>0</v>
      </c>
      <c r="R43" s="279">
        <v>0</v>
      </c>
      <c r="S43" s="357">
        <v>0</v>
      </c>
      <c r="T43" s="357">
        <v>0</v>
      </c>
      <c r="U43" s="210"/>
      <c r="V43" s="210"/>
      <c r="W43" s="211">
        <f>SUM(E43,G43,I43,K43,M43,O43,Q43,S43,U43)</f>
        <v>17</v>
      </c>
      <c r="X43" s="271"/>
      <c r="Y43" s="18"/>
      <c r="Z43" s="285">
        <f>SUM(F43,H43,J43,L43,N43,P43,R43,T43,V43)</f>
        <v>3</v>
      </c>
      <c r="AA43" s="18">
        <v>1</v>
      </c>
    </row>
    <row r="44" spans="1:27" ht="15.75">
      <c r="A44" s="21">
        <v>41</v>
      </c>
      <c r="B44" s="117" t="s">
        <v>537</v>
      </c>
      <c r="C44" s="57" t="s">
        <v>87</v>
      </c>
      <c r="D44" s="102">
        <v>1000</v>
      </c>
      <c r="E44" s="346">
        <v>16</v>
      </c>
      <c r="F44" s="347">
        <v>1</v>
      </c>
      <c r="G44" s="313">
        <v>0</v>
      </c>
      <c r="H44" s="313">
        <v>0</v>
      </c>
      <c r="I44" s="313">
        <v>0</v>
      </c>
      <c r="J44" s="313">
        <v>0</v>
      </c>
      <c r="K44" s="279">
        <v>0</v>
      </c>
      <c r="L44" s="279">
        <v>0</v>
      </c>
      <c r="M44" s="312">
        <v>0</v>
      </c>
      <c r="N44" s="313">
        <v>0</v>
      </c>
      <c r="O44" s="279">
        <v>0</v>
      </c>
      <c r="P44" s="279">
        <v>0</v>
      </c>
      <c r="Q44" s="279">
        <v>0</v>
      </c>
      <c r="R44" s="279">
        <v>0</v>
      </c>
      <c r="S44" s="357">
        <v>0</v>
      </c>
      <c r="T44" s="357">
        <v>0</v>
      </c>
      <c r="U44" s="210"/>
      <c r="V44" s="210"/>
      <c r="W44" s="211">
        <f>SUM(E44,G44,I44,K44,M44,O44,Q44,S44,U44)</f>
        <v>16</v>
      </c>
      <c r="X44" s="271"/>
      <c r="Y44" s="18"/>
      <c r="Z44" s="285">
        <f>SUM(F44,H44,J44,L44,N44,P44,R44,T44,V44)</f>
        <v>1</v>
      </c>
      <c r="AA44" s="18">
        <v>1</v>
      </c>
    </row>
    <row r="45" spans="1:27" ht="15.75">
      <c r="A45" s="21">
        <v>42</v>
      </c>
      <c r="B45" s="36" t="s">
        <v>604</v>
      </c>
      <c r="C45" s="57" t="s">
        <v>91</v>
      </c>
      <c r="D45" s="102">
        <v>1000</v>
      </c>
      <c r="E45" s="279">
        <v>0</v>
      </c>
      <c r="F45" s="279">
        <v>0</v>
      </c>
      <c r="G45" s="311">
        <v>15</v>
      </c>
      <c r="H45" s="209">
        <v>2</v>
      </c>
      <c r="I45" s="279">
        <v>0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357">
        <v>0</v>
      </c>
      <c r="T45" s="357">
        <v>0</v>
      </c>
      <c r="U45" s="211"/>
      <c r="V45" s="209"/>
      <c r="W45" s="211">
        <f>SUM(E45,G45,I45,K45,M45,O45,Q45,S45,U45)</f>
        <v>15</v>
      </c>
      <c r="X45" s="271">
        <v>15</v>
      </c>
      <c r="Y45" s="18">
        <v>1</v>
      </c>
      <c r="Z45" s="285">
        <f>SUM(F45,H45,J45,L45,N45,P45,R45,T45,V45)</f>
        <v>2</v>
      </c>
      <c r="AA45" s="158">
        <v>1</v>
      </c>
    </row>
    <row r="46" spans="1:27" ht="15.75">
      <c r="A46" s="21">
        <v>43</v>
      </c>
      <c r="B46" s="117" t="s">
        <v>538</v>
      </c>
      <c r="C46" s="57" t="s">
        <v>400</v>
      </c>
      <c r="D46" s="102">
        <v>1000</v>
      </c>
      <c r="E46" s="454">
        <v>15</v>
      </c>
      <c r="F46" s="455">
        <v>0</v>
      </c>
      <c r="G46" s="357">
        <v>0</v>
      </c>
      <c r="H46" s="357">
        <v>0</v>
      </c>
      <c r="I46" s="357">
        <v>0</v>
      </c>
      <c r="J46" s="357">
        <v>0</v>
      </c>
      <c r="K46" s="315">
        <v>0</v>
      </c>
      <c r="L46" s="306">
        <v>0</v>
      </c>
      <c r="M46" s="357">
        <v>0</v>
      </c>
      <c r="N46" s="357">
        <v>0</v>
      </c>
      <c r="O46" s="315">
        <v>0</v>
      </c>
      <c r="P46" s="315">
        <v>0</v>
      </c>
      <c r="Q46" s="315">
        <v>0</v>
      </c>
      <c r="R46" s="279">
        <v>0</v>
      </c>
      <c r="S46" s="357">
        <v>0</v>
      </c>
      <c r="T46" s="357">
        <v>0</v>
      </c>
      <c r="U46" s="211"/>
      <c r="V46" s="209"/>
      <c r="W46" s="211">
        <f>SUM(E46,G46,I46,K46,M46,O46,Q46,S46,U46)</f>
        <v>15</v>
      </c>
      <c r="X46" s="271">
        <v>15</v>
      </c>
      <c r="Y46" s="18">
        <v>1</v>
      </c>
      <c r="Z46" s="285">
        <f>SUM(F46,H46,J46,L46,N46,P46,R46,T46,V46)</f>
        <v>0</v>
      </c>
      <c r="AA46" s="18">
        <v>1</v>
      </c>
    </row>
    <row r="47" spans="1:27" ht="15.75">
      <c r="A47" s="21">
        <v>44</v>
      </c>
      <c r="B47" s="57" t="s">
        <v>934</v>
      </c>
      <c r="C47" s="57" t="s">
        <v>870</v>
      </c>
      <c r="D47" s="102">
        <v>1000</v>
      </c>
      <c r="E47" s="357">
        <v>0</v>
      </c>
      <c r="F47" s="357">
        <v>0</v>
      </c>
      <c r="G47" s="357">
        <v>0</v>
      </c>
      <c r="H47" s="357">
        <v>0</v>
      </c>
      <c r="I47" s="357">
        <v>0</v>
      </c>
      <c r="J47" s="357">
        <v>0</v>
      </c>
      <c r="K47" s="357">
        <v>0</v>
      </c>
      <c r="L47" s="357">
        <v>0</v>
      </c>
      <c r="M47" s="357">
        <v>0</v>
      </c>
      <c r="N47" s="357">
        <v>0</v>
      </c>
      <c r="O47" s="357">
        <v>0</v>
      </c>
      <c r="P47" s="357">
        <v>0</v>
      </c>
      <c r="Q47" s="357">
        <v>0</v>
      </c>
      <c r="R47" s="357">
        <v>0</v>
      </c>
      <c r="S47" s="211">
        <v>14</v>
      </c>
      <c r="T47" s="209">
        <v>3</v>
      </c>
      <c r="U47" s="211"/>
      <c r="V47" s="209"/>
      <c r="W47" s="211">
        <f>SUM(E47,G47,I47,K47,M47,O47,Q47,S47,U47)</f>
        <v>14</v>
      </c>
      <c r="X47" s="271"/>
      <c r="Y47" s="18"/>
      <c r="Z47" s="285">
        <f>SUM(F47,H47,J47,L47,N47,P47,R47,T47,V47)</f>
        <v>3</v>
      </c>
      <c r="AA47" s="18">
        <v>1</v>
      </c>
    </row>
    <row r="48" spans="1:27" ht="15.75">
      <c r="A48" s="21">
        <v>45</v>
      </c>
      <c r="B48" s="57" t="s">
        <v>938</v>
      </c>
      <c r="C48" s="57" t="s">
        <v>870</v>
      </c>
      <c r="D48" s="102">
        <v>1000</v>
      </c>
      <c r="E48" s="357">
        <v>0</v>
      </c>
      <c r="F48" s="357">
        <v>0</v>
      </c>
      <c r="G48" s="357">
        <v>0</v>
      </c>
      <c r="H48" s="357">
        <v>0</v>
      </c>
      <c r="I48" s="357">
        <v>0</v>
      </c>
      <c r="J48" s="357">
        <v>0</v>
      </c>
      <c r="K48" s="357">
        <v>0</v>
      </c>
      <c r="L48" s="357">
        <v>0</v>
      </c>
      <c r="M48" s="357">
        <v>0</v>
      </c>
      <c r="N48" s="357">
        <v>0</v>
      </c>
      <c r="O48" s="357">
        <v>0</v>
      </c>
      <c r="P48" s="357">
        <v>0</v>
      </c>
      <c r="Q48" s="357">
        <v>0</v>
      </c>
      <c r="R48" s="357">
        <v>0</v>
      </c>
      <c r="S48" s="211">
        <v>13</v>
      </c>
      <c r="T48" s="209">
        <v>3</v>
      </c>
      <c r="U48" s="211"/>
      <c r="V48" s="209"/>
      <c r="W48" s="211">
        <f>SUM(E48,G48,I48,K48,M48,O48,Q48,S48,U48)</f>
        <v>13</v>
      </c>
      <c r="X48" s="271"/>
      <c r="Y48" s="18"/>
      <c r="Z48" s="285">
        <f>SUM(F48,H48,J48,L48,N48,P48,R48,T48,V48)</f>
        <v>3</v>
      </c>
      <c r="AA48" s="18">
        <v>1</v>
      </c>
    </row>
    <row r="49" spans="1:27" ht="15.75">
      <c r="A49" s="21">
        <v>46</v>
      </c>
      <c r="B49" s="163" t="s">
        <v>961</v>
      </c>
      <c r="C49" s="57" t="s">
        <v>870</v>
      </c>
      <c r="D49" s="102">
        <v>1000</v>
      </c>
      <c r="E49" s="357">
        <v>0</v>
      </c>
      <c r="F49" s="357">
        <v>0</v>
      </c>
      <c r="G49" s="357">
        <v>0</v>
      </c>
      <c r="H49" s="357">
        <v>0</v>
      </c>
      <c r="I49" s="357">
        <v>0</v>
      </c>
      <c r="J49" s="357">
        <v>0</v>
      </c>
      <c r="K49" s="357">
        <v>0</v>
      </c>
      <c r="L49" s="357">
        <v>0</v>
      </c>
      <c r="M49" s="357">
        <v>0</v>
      </c>
      <c r="N49" s="357">
        <v>0</v>
      </c>
      <c r="O49" s="357">
        <v>0</v>
      </c>
      <c r="P49" s="357">
        <v>0</v>
      </c>
      <c r="Q49" s="357">
        <v>0</v>
      </c>
      <c r="R49" s="357">
        <v>0</v>
      </c>
      <c r="S49" s="211">
        <v>10</v>
      </c>
      <c r="T49" s="209">
        <v>2</v>
      </c>
      <c r="U49" s="211"/>
      <c r="V49" s="209"/>
      <c r="W49" s="211">
        <f>SUM(E49,G49,I49,K49,M49,O49,Q49,S49,U49)</f>
        <v>10</v>
      </c>
      <c r="X49" s="271"/>
      <c r="Y49" s="18"/>
      <c r="Z49" s="285">
        <f>SUM(F49,H49,J49,L49,N49,P49,R49,T49,V49)</f>
        <v>2</v>
      </c>
      <c r="AA49" s="18">
        <v>1</v>
      </c>
    </row>
    <row r="50" spans="1:27" ht="15.75">
      <c r="A50" s="471" t="s">
        <v>962</v>
      </c>
      <c r="B50" s="57" t="s">
        <v>948</v>
      </c>
      <c r="C50" s="57" t="s">
        <v>873</v>
      </c>
      <c r="D50" s="102">
        <v>1000</v>
      </c>
      <c r="E50" s="357">
        <v>0</v>
      </c>
      <c r="F50" s="357">
        <v>0</v>
      </c>
      <c r="G50" s="357">
        <v>0</v>
      </c>
      <c r="H50" s="357">
        <v>0</v>
      </c>
      <c r="I50" s="357">
        <v>0</v>
      </c>
      <c r="J50" s="357">
        <v>0</v>
      </c>
      <c r="K50" s="357">
        <v>0</v>
      </c>
      <c r="L50" s="357">
        <v>0</v>
      </c>
      <c r="M50" s="357">
        <v>0</v>
      </c>
      <c r="N50" s="357">
        <v>0</v>
      </c>
      <c r="O50" s="357">
        <v>0</v>
      </c>
      <c r="P50" s="357">
        <v>0</v>
      </c>
      <c r="Q50" s="357">
        <v>0</v>
      </c>
      <c r="R50" s="357">
        <v>0</v>
      </c>
      <c r="S50" s="211">
        <v>8</v>
      </c>
      <c r="T50" s="209">
        <v>2</v>
      </c>
      <c r="U50" s="211"/>
      <c r="V50" s="209"/>
      <c r="W50" s="211">
        <f>SUM(E50,G50,I50,K50,M50,O50,Q50,S50,U50)</f>
        <v>8</v>
      </c>
      <c r="X50" s="271">
        <v>8</v>
      </c>
      <c r="Y50" s="18">
        <v>1</v>
      </c>
      <c r="Z50" s="285">
        <f>SUM(F50,H50,J50,L50,N50,P50,R50,T50,V50)</f>
        <v>2</v>
      </c>
      <c r="AA50" s="18">
        <v>1</v>
      </c>
    </row>
    <row r="51" spans="1:27" ht="15.75">
      <c r="A51" s="471" t="s">
        <v>962</v>
      </c>
      <c r="B51" s="36" t="s">
        <v>810</v>
      </c>
      <c r="C51" s="36" t="s">
        <v>87</v>
      </c>
      <c r="D51" s="102">
        <v>1000</v>
      </c>
      <c r="E51" s="357">
        <v>0</v>
      </c>
      <c r="F51" s="357">
        <v>0</v>
      </c>
      <c r="G51" s="357">
        <v>0</v>
      </c>
      <c r="H51" s="357">
        <v>0</v>
      </c>
      <c r="I51" s="357">
        <v>0</v>
      </c>
      <c r="J51" s="357">
        <v>0</v>
      </c>
      <c r="K51" s="357">
        <v>0</v>
      </c>
      <c r="L51" s="357">
        <v>0</v>
      </c>
      <c r="M51" s="357">
        <v>0</v>
      </c>
      <c r="N51" s="357">
        <v>0</v>
      </c>
      <c r="O51" s="466">
        <v>8</v>
      </c>
      <c r="P51" s="468">
        <v>2</v>
      </c>
      <c r="Q51" s="357">
        <v>0</v>
      </c>
      <c r="R51" s="357">
        <v>0</v>
      </c>
      <c r="S51" s="279">
        <v>0</v>
      </c>
      <c r="T51" s="279">
        <v>0</v>
      </c>
      <c r="U51" s="210"/>
      <c r="V51" s="210"/>
      <c r="W51" s="211">
        <f>SUM(E51,G51,I51,K51,M51,O51,Q51,S51,U51)</f>
        <v>8</v>
      </c>
      <c r="X51" s="271">
        <v>8</v>
      </c>
      <c r="Y51" s="18">
        <v>1</v>
      </c>
      <c r="Z51" s="285">
        <f>SUM(F51,H51,J51,L51,N51,P51,R51,T51,V51)</f>
        <v>2</v>
      </c>
      <c r="AA51" s="18">
        <v>1</v>
      </c>
    </row>
    <row r="52" spans="1:27" ht="15.75">
      <c r="A52" s="21">
        <v>49</v>
      </c>
      <c r="B52" s="57" t="s">
        <v>950</v>
      </c>
      <c r="C52" s="57" t="s">
        <v>873</v>
      </c>
      <c r="D52" s="102">
        <v>1000</v>
      </c>
      <c r="E52" s="357">
        <v>0</v>
      </c>
      <c r="F52" s="357">
        <v>0</v>
      </c>
      <c r="G52" s="357">
        <v>0</v>
      </c>
      <c r="H52" s="357">
        <v>0</v>
      </c>
      <c r="I52" s="357">
        <v>0</v>
      </c>
      <c r="J52" s="357">
        <v>0</v>
      </c>
      <c r="K52" s="357">
        <v>0</v>
      </c>
      <c r="L52" s="357">
        <v>0</v>
      </c>
      <c r="M52" s="357">
        <v>0</v>
      </c>
      <c r="N52" s="357">
        <v>0</v>
      </c>
      <c r="O52" s="357">
        <v>0</v>
      </c>
      <c r="P52" s="357">
        <v>0</v>
      </c>
      <c r="Q52" s="357">
        <v>0</v>
      </c>
      <c r="R52" s="357">
        <v>0</v>
      </c>
      <c r="S52" s="243">
        <v>6</v>
      </c>
      <c r="T52" s="228">
        <v>2</v>
      </c>
      <c r="U52" s="211"/>
      <c r="V52" s="209"/>
      <c r="W52" s="211">
        <f>SUM(E52,G52,I52,K52,M52,O52,Q52,S52,U52)</f>
        <v>6</v>
      </c>
      <c r="X52" s="271"/>
      <c r="Y52" s="18"/>
      <c r="Z52" s="285">
        <f>SUM(F52,H52,J52,L52,N52,P52,R52,T52,V52)</f>
        <v>2</v>
      </c>
      <c r="AA52" s="18">
        <v>1</v>
      </c>
    </row>
    <row r="53" spans="1:27" ht="15.75">
      <c r="A53" s="21">
        <v>50</v>
      </c>
      <c r="B53" s="57" t="s">
        <v>954</v>
      </c>
      <c r="C53" s="57" t="s">
        <v>870</v>
      </c>
      <c r="D53" s="102">
        <v>1000</v>
      </c>
      <c r="E53" s="279">
        <v>0</v>
      </c>
      <c r="F53" s="279">
        <v>0</v>
      </c>
      <c r="G53" s="279">
        <v>0</v>
      </c>
      <c r="H53" s="279">
        <v>0</v>
      </c>
      <c r="I53" s="279">
        <v>0</v>
      </c>
      <c r="J53" s="279">
        <v>0</v>
      </c>
      <c r="K53" s="279">
        <v>0</v>
      </c>
      <c r="L53" s="279">
        <v>0</v>
      </c>
      <c r="M53" s="279">
        <v>0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11">
        <v>4</v>
      </c>
      <c r="T53" s="209">
        <v>1</v>
      </c>
      <c r="U53" s="211"/>
      <c r="V53" s="209"/>
      <c r="W53" s="211">
        <f>SUM(E53,G53,I53,K53,M53,O53,Q53,S53,U53)</f>
        <v>4</v>
      </c>
      <c r="X53" s="271"/>
      <c r="Y53" s="18"/>
      <c r="Z53" s="285">
        <f>SUM(F53,H53,J53,L53,N53,P53,R53,T53,V53)</f>
        <v>1</v>
      </c>
      <c r="AA53" s="18">
        <v>1</v>
      </c>
    </row>
    <row r="54" spans="1:27" ht="15.75">
      <c r="A54" s="21">
        <v>51</v>
      </c>
      <c r="B54" s="117" t="s">
        <v>955</v>
      </c>
      <c r="C54" s="57" t="s">
        <v>870</v>
      </c>
      <c r="D54" s="102">
        <v>1000</v>
      </c>
      <c r="E54" s="279">
        <v>0</v>
      </c>
      <c r="F54" s="279">
        <v>0</v>
      </c>
      <c r="G54" s="279">
        <v>0</v>
      </c>
      <c r="H54" s="279">
        <v>0</v>
      </c>
      <c r="I54" s="279">
        <v>0</v>
      </c>
      <c r="J54" s="279">
        <v>0</v>
      </c>
      <c r="K54" s="279">
        <v>0</v>
      </c>
      <c r="L54" s="279">
        <v>0</v>
      </c>
      <c r="M54" s="279">
        <v>0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11">
        <v>3</v>
      </c>
      <c r="T54" s="209">
        <v>2</v>
      </c>
      <c r="U54" s="211"/>
      <c r="V54" s="209"/>
      <c r="W54" s="211">
        <f>SUM(E54,G54,I54,K54,M54,O54,Q54,S54,U54)</f>
        <v>3</v>
      </c>
      <c r="X54" s="271"/>
      <c r="Y54" s="18"/>
      <c r="Z54" s="285">
        <f>SUM(F54,H54,J54,L54,N54,P54,R54,T54,V54)</f>
        <v>2</v>
      </c>
      <c r="AA54" s="18">
        <v>1</v>
      </c>
    </row>
    <row r="55" spans="1:27" ht="16.5" thickBot="1">
      <c r="A55" s="9"/>
      <c r="B55" s="9"/>
      <c r="C55" s="2"/>
      <c r="D55" s="129" t="s">
        <v>456</v>
      </c>
      <c r="E55" s="290"/>
      <c r="F55" s="8"/>
      <c r="G55" s="245"/>
      <c r="H55" s="28"/>
      <c r="I55" s="245"/>
      <c r="J55" s="28"/>
      <c r="K55" s="245"/>
      <c r="L55" s="28"/>
      <c r="M55" s="245"/>
      <c r="N55" s="28"/>
      <c r="O55" s="245"/>
      <c r="P55" s="28"/>
      <c r="Q55" s="245"/>
      <c r="R55" s="28"/>
      <c r="S55" s="245"/>
      <c r="T55" s="28"/>
      <c r="U55" s="245"/>
      <c r="V55" s="28"/>
      <c r="W55" s="4"/>
      <c r="X55" s="8"/>
      <c r="Y55" s="8"/>
      <c r="Z55" s="8"/>
      <c r="AA55" s="8"/>
    </row>
    <row r="56" spans="1:27" ht="16.5" thickBot="1">
      <c r="A56" s="9"/>
      <c r="B56" s="10" t="s">
        <v>30</v>
      </c>
      <c r="C56" s="59"/>
      <c r="D56" s="8"/>
      <c r="E56" s="288"/>
      <c r="F56" s="222"/>
      <c r="G56" s="244"/>
      <c r="H56" s="12"/>
      <c r="I56" s="244"/>
      <c r="J56" s="12"/>
      <c r="K56" s="227" t="s">
        <v>1</v>
      </c>
      <c r="L56" s="12"/>
      <c r="M56" s="244"/>
      <c r="N56" s="12"/>
      <c r="O56" s="244"/>
      <c r="P56" s="12"/>
      <c r="Q56" s="244"/>
      <c r="R56" s="12"/>
      <c r="S56" s="267"/>
      <c r="T56" s="12"/>
      <c r="U56" s="439" t="s">
        <v>2</v>
      </c>
      <c r="V56" s="437"/>
      <c r="W56" s="438"/>
      <c r="X56" s="434" t="s">
        <v>3</v>
      </c>
      <c r="Y56" s="435"/>
      <c r="Z56" s="436"/>
      <c r="AA56" s="14" t="s">
        <v>4</v>
      </c>
    </row>
    <row r="57" spans="1:27" ht="15.75">
      <c r="A57" s="15"/>
      <c r="B57" s="32" t="s">
        <v>5</v>
      </c>
      <c r="C57" s="32" t="s">
        <v>6</v>
      </c>
      <c r="D57" s="17" t="s">
        <v>7</v>
      </c>
      <c r="E57" s="289" t="s">
        <v>8</v>
      </c>
      <c r="F57" s="46" t="s">
        <v>446</v>
      </c>
      <c r="G57" s="106" t="s">
        <v>9</v>
      </c>
      <c r="H57" s="107" t="s">
        <v>446</v>
      </c>
      <c r="I57" s="106" t="s">
        <v>10</v>
      </c>
      <c r="J57" s="107" t="s">
        <v>446</v>
      </c>
      <c r="K57" s="106" t="s">
        <v>11</v>
      </c>
      <c r="L57" s="107" t="s">
        <v>446</v>
      </c>
      <c r="M57" s="106" t="s">
        <v>12</v>
      </c>
      <c r="N57" s="107" t="s">
        <v>446</v>
      </c>
      <c r="O57" s="106" t="s">
        <v>13</v>
      </c>
      <c r="P57" s="107" t="s">
        <v>446</v>
      </c>
      <c r="Q57" s="106" t="s">
        <v>14</v>
      </c>
      <c r="R57" s="107" t="s">
        <v>446</v>
      </c>
      <c r="S57" s="106" t="s">
        <v>15</v>
      </c>
      <c r="T57" s="225" t="s">
        <v>446</v>
      </c>
      <c r="U57" s="255" t="s">
        <v>28</v>
      </c>
      <c r="V57" s="226" t="s">
        <v>446</v>
      </c>
      <c r="W57" s="19" t="s">
        <v>16</v>
      </c>
      <c r="X57" s="38" t="s">
        <v>17</v>
      </c>
      <c r="Y57" s="38" t="s">
        <v>234</v>
      </c>
      <c r="Z57" s="39" t="s">
        <v>18</v>
      </c>
      <c r="AA57" s="20" t="s">
        <v>19</v>
      </c>
    </row>
    <row r="58" spans="1:27" ht="15.75" customHeight="1">
      <c r="A58" s="21">
        <v>1</v>
      </c>
      <c r="B58" s="286" t="s">
        <v>290</v>
      </c>
      <c r="C58" s="84" t="s">
        <v>371</v>
      </c>
      <c r="D58" s="58">
        <v>1250</v>
      </c>
      <c r="E58" s="273">
        <v>40</v>
      </c>
      <c r="F58" s="208">
        <v>7</v>
      </c>
      <c r="G58" s="398">
        <v>32</v>
      </c>
      <c r="H58" s="417">
        <v>6</v>
      </c>
      <c r="I58" s="252">
        <v>40</v>
      </c>
      <c r="J58" s="209">
        <v>5</v>
      </c>
      <c r="K58" s="252">
        <v>35</v>
      </c>
      <c r="L58" s="351">
        <v>6</v>
      </c>
      <c r="M58" s="366">
        <v>40</v>
      </c>
      <c r="N58" s="367">
        <v>7</v>
      </c>
      <c r="O58" s="279">
        <v>0</v>
      </c>
      <c r="P58" s="279">
        <v>0</v>
      </c>
      <c r="Q58" s="359">
        <v>40</v>
      </c>
      <c r="R58" s="360">
        <v>5</v>
      </c>
      <c r="S58" s="400">
        <v>35</v>
      </c>
      <c r="T58" s="399">
        <v>6</v>
      </c>
      <c r="U58" s="211"/>
      <c r="V58" s="209"/>
      <c r="W58" s="211">
        <f>SUM(E58,,I58,K58,M58,O58,Q58,,U58)</f>
        <v>195</v>
      </c>
      <c r="X58" s="25"/>
      <c r="Y58" s="18"/>
      <c r="Z58" s="285">
        <f>SUM(F58,,J58,L58,N58,P58,R58,,V58)</f>
        <v>30</v>
      </c>
      <c r="AA58" s="18">
        <v>5</v>
      </c>
    </row>
    <row r="59" spans="1:27" ht="15.75" customHeight="1">
      <c r="A59" s="21">
        <v>2</v>
      </c>
      <c r="B59" s="117" t="s">
        <v>289</v>
      </c>
      <c r="C59" s="57" t="s">
        <v>371</v>
      </c>
      <c r="D59" s="58">
        <v>1280</v>
      </c>
      <c r="E59" s="273">
        <v>35</v>
      </c>
      <c r="F59" s="208">
        <v>5</v>
      </c>
      <c r="G59" s="284">
        <v>35</v>
      </c>
      <c r="H59" s="209">
        <v>6</v>
      </c>
      <c r="I59" s="402">
        <v>32</v>
      </c>
      <c r="J59" s="399">
        <v>4</v>
      </c>
      <c r="K59" s="252">
        <v>40</v>
      </c>
      <c r="L59" s="351">
        <v>6</v>
      </c>
      <c r="M59" s="418">
        <v>32</v>
      </c>
      <c r="N59" s="419">
        <v>6</v>
      </c>
      <c r="O59" s="211">
        <v>32</v>
      </c>
      <c r="P59" s="209">
        <v>6</v>
      </c>
      <c r="Q59" s="359">
        <v>35</v>
      </c>
      <c r="R59" s="360">
        <v>5</v>
      </c>
      <c r="S59" s="400">
        <v>29</v>
      </c>
      <c r="T59" s="399">
        <v>5</v>
      </c>
      <c r="U59" s="211"/>
      <c r="V59" s="209"/>
      <c r="W59" s="211">
        <f>SUM(E59,G59,,K59,,O59,Q59,,U59)</f>
        <v>177</v>
      </c>
      <c r="X59" s="25"/>
      <c r="Y59" s="18"/>
      <c r="Z59" s="285">
        <f>SUM(F59,H59,,L59,,P59,R59,,V59)</f>
        <v>28</v>
      </c>
      <c r="AA59" s="18">
        <v>5</v>
      </c>
    </row>
    <row r="60" spans="1:27" ht="15.75" customHeight="1">
      <c r="A60" s="21">
        <v>3</v>
      </c>
      <c r="B60" s="117" t="s">
        <v>330</v>
      </c>
      <c r="C60" s="57" t="s">
        <v>493</v>
      </c>
      <c r="D60" s="58">
        <v>1100</v>
      </c>
      <c r="E60" s="273">
        <v>29</v>
      </c>
      <c r="F60" s="208">
        <v>6</v>
      </c>
      <c r="G60" s="398">
        <v>27</v>
      </c>
      <c r="H60" s="399">
        <v>4</v>
      </c>
      <c r="I60" s="252">
        <v>35</v>
      </c>
      <c r="J60" s="209">
        <v>4</v>
      </c>
      <c r="K60" s="403">
        <v>23</v>
      </c>
      <c r="L60" s="404">
        <v>4</v>
      </c>
      <c r="M60" s="366">
        <v>35</v>
      </c>
      <c r="N60" s="367">
        <v>6</v>
      </c>
      <c r="O60" s="211">
        <v>40</v>
      </c>
      <c r="P60" s="209">
        <v>6</v>
      </c>
      <c r="Q60" s="279">
        <v>0</v>
      </c>
      <c r="R60" s="279">
        <v>0</v>
      </c>
      <c r="S60" s="211">
        <v>32</v>
      </c>
      <c r="T60" s="209">
        <v>6</v>
      </c>
      <c r="U60" s="211"/>
      <c r="V60" s="209"/>
      <c r="W60" s="211">
        <f>SUM(E60,,I60,,M60,O60,Q60,S60,U60)</f>
        <v>171</v>
      </c>
      <c r="X60" s="25"/>
      <c r="Y60" s="18"/>
      <c r="Z60" s="285">
        <f>SUM(F60,,J60,,N60,P60,R60,T60,V60)</f>
        <v>28</v>
      </c>
      <c r="AA60" s="18">
        <v>5</v>
      </c>
    </row>
    <row r="61" spans="1:27" ht="15.75" customHeight="1">
      <c r="A61" s="21">
        <v>4</v>
      </c>
      <c r="B61" s="117" t="s">
        <v>373</v>
      </c>
      <c r="C61" s="57" t="s">
        <v>371</v>
      </c>
      <c r="D61" s="58">
        <v>1313</v>
      </c>
      <c r="E61" s="273">
        <v>32</v>
      </c>
      <c r="F61" s="208">
        <v>5</v>
      </c>
      <c r="G61" s="284">
        <v>40</v>
      </c>
      <c r="H61" s="209">
        <v>6</v>
      </c>
      <c r="I61" s="252">
        <v>30</v>
      </c>
      <c r="J61" s="209">
        <v>4</v>
      </c>
      <c r="K61" s="252">
        <v>28</v>
      </c>
      <c r="L61" s="351">
        <v>5</v>
      </c>
      <c r="M61" s="279">
        <v>0</v>
      </c>
      <c r="N61" s="279">
        <v>0</v>
      </c>
      <c r="O61" s="400">
        <v>28</v>
      </c>
      <c r="P61" s="399">
        <v>5</v>
      </c>
      <c r="Q61" s="279">
        <v>0</v>
      </c>
      <c r="R61" s="279">
        <v>0</v>
      </c>
      <c r="S61" s="211">
        <v>40</v>
      </c>
      <c r="T61" s="209">
        <v>5</v>
      </c>
      <c r="U61" s="211"/>
      <c r="V61" s="209"/>
      <c r="W61" s="211">
        <f>SUM(E61,G61,I61,K61,M61,,Q61,S61,U61)</f>
        <v>170</v>
      </c>
      <c r="X61" s="25"/>
      <c r="Y61" s="18"/>
      <c r="Z61" s="285">
        <f>SUM(F61,H61,J61,L61,N61,,R61,T61,V61)</f>
        <v>25</v>
      </c>
      <c r="AA61" s="18">
        <v>5</v>
      </c>
    </row>
    <row r="62" spans="1:27" ht="15.75" customHeight="1">
      <c r="A62" s="21">
        <v>5</v>
      </c>
      <c r="B62" s="117" t="s">
        <v>268</v>
      </c>
      <c r="C62" s="57" t="s">
        <v>493</v>
      </c>
      <c r="D62" s="58">
        <v>1100</v>
      </c>
      <c r="E62" s="273">
        <v>30</v>
      </c>
      <c r="F62" s="208">
        <v>6</v>
      </c>
      <c r="G62" s="284">
        <v>30</v>
      </c>
      <c r="H62" s="209">
        <v>6</v>
      </c>
      <c r="I62" s="402">
        <v>27</v>
      </c>
      <c r="J62" s="399">
        <v>3</v>
      </c>
      <c r="K62" s="252">
        <v>30</v>
      </c>
      <c r="L62" s="351">
        <v>5</v>
      </c>
      <c r="M62" s="418">
        <v>28</v>
      </c>
      <c r="N62" s="419">
        <v>5</v>
      </c>
      <c r="O62" s="211">
        <v>35</v>
      </c>
      <c r="P62" s="209">
        <v>6</v>
      </c>
      <c r="Q62" s="418">
        <v>30</v>
      </c>
      <c r="R62" s="419">
        <v>4</v>
      </c>
      <c r="S62" s="211">
        <v>30</v>
      </c>
      <c r="T62" s="209">
        <v>5</v>
      </c>
      <c r="U62" s="211"/>
      <c r="V62" s="209"/>
      <c r="W62" s="211">
        <f>SUM(E62,G62,,K62,,O62,,S62,U62)</f>
        <v>155</v>
      </c>
      <c r="X62" s="25"/>
      <c r="Y62" s="18"/>
      <c r="Z62" s="285">
        <f>SUM(F62,H62,,L62,,P62,,T62,V62)</f>
        <v>28</v>
      </c>
      <c r="AA62" s="18">
        <v>5</v>
      </c>
    </row>
    <row r="63" spans="1:27" ht="15.75" customHeight="1">
      <c r="A63" s="21">
        <v>6</v>
      </c>
      <c r="B63" s="117" t="s">
        <v>292</v>
      </c>
      <c r="C63" s="57" t="s">
        <v>496</v>
      </c>
      <c r="D63" s="58">
        <v>1000</v>
      </c>
      <c r="E63" s="405">
        <v>28</v>
      </c>
      <c r="F63" s="406">
        <v>4</v>
      </c>
      <c r="G63" s="284">
        <v>28</v>
      </c>
      <c r="H63" s="209">
        <v>5</v>
      </c>
      <c r="I63" s="252">
        <v>29</v>
      </c>
      <c r="J63" s="209">
        <v>3</v>
      </c>
      <c r="K63" s="252">
        <v>32</v>
      </c>
      <c r="L63" s="351">
        <v>5</v>
      </c>
      <c r="M63" s="366">
        <v>29</v>
      </c>
      <c r="N63" s="367">
        <v>5</v>
      </c>
      <c r="O63" s="211">
        <v>29</v>
      </c>
      <c r="P63" s="209">
        <v>4</v>
      </c>
      <c r="Q63" s="418">
        <v>23</v>
      </c>
      <c r="R63" s="419">
        <v>2</v>
      </c>
      <c r="S63" s="400">
        <v>26</v>
      </c>
      <c r="T63" s="399">
        <v>5</v>
      </c>
      <c r="U63" s="211"/>
      <c r="V63" s="209"/>
      <c r="W63" s="211">
        <f>SUM(,G63,I63,K63,M63,O63,,,U63)</f>
        <v>147</v>
      </c>
      <c r="X63" s="25"/>
      <c r="Y63" s="18"/>
      <c r="Z63" s="285">
        <f>SUM(,H63,J63,L63,N63,P63,,,V63)</f>
        <v>22</v>
      </c>
      <c r="AA63" s="18">
        <v>5</v>
      </c>
    </row>
    <row r="64" spans="1:27" ht="15.75" customHeight="1">
      <c r="A64" s="21">
        <v>7</v>
      </c>
      <c r="B64" s="117" t="s">
        <v>449</v>
      </c>
      <c r="C64" s="57" t="s">
        <v>496</v>
      </c>
      <c r="D64" s="58">
        <v>1000</v>
      </c>
      <c r="E64" s="405">
        <v>17</v>
      </c>
      <c r="F64" s="406">
        <v>4</v>
      </c>
      <c r="G64" s="319">
        <v>26</v>
      </c>
      <c r="H64" s="343">
        <v>5</v>
      </c>
      <c r="I64" s="342">
        <v>28</v>
      </c>
      <c r="J64" s="314">
        <v>3</v>
      </c>
      <c r="K64" s="402">
        <v>24</v>
      </c>
      <c r="L64" s="412">
        <v>5</v>
      </c>
      <c r="M64" s="366">
        <v>27</v>
      </c>
      <c r="N64" s="367">
        <v>4</v>
      </c>
      <c r="O64" s="211">
        <v>30</v>
      </c>
      <c r="P64" s="209">
        <v>5</v>
      </c>
      <c r="Q64" s="359">
        <v>32</v>
      </c>
      <c r="R64" s="360">
        <v>4</v>
      </c>
      <c r="S64" s="473">
        <v>22</v>
      </c>
      <c r="T64" s="421">
        <v>4</v>
      </c>
      <c r="U64" s="211"/>
      <c r="V64" s="209"/>
      <c r="W64" s="211">
        <f>SUM(,G64,I64,,M64,O64,Q64,,U64)</f>
        <v>143</v>
      </c>
      <c r="X64" s="25"/>
      <c r="Y64" s="18"/>
      <c r="Z64" s="285">
        <f>SUM(,H64,J64,,N64,P64,R64,,V64)</f>
        <v>21</v>
      </c>
      <c r="AA64" s="18">
        <v>5</v>
      </c>
    </row>
    <row r="65" spans="1:27" ht="15.75" customHeight="1">
      <c r="A65" s="21">
        <v>8</v>
      </c>
      <c r="B65" s="117" t="s">
        <v>102</v>
      </c>
      <c r="C65" s="57" t="s">
        <v>399</v>
      </c>
      <c r="D65" s="58">
        <v>1100</v>
      </c>
      <c r="E65" s="273">
        <v>25</v>
      </c>
      <c r="F65" s="208">
        <v>5</v>
      </c>
      <c r="G65" s="413">
        <v>22</v>
      </c>
      <c r="H65" s="399">
        <v>4</v>
      </c>
      <c r="I65" s="279">
        <v>0</v>
      </c>
      <c r="J65" s="279">
        <v>0</v>
      </c>
      <c r="K65" s="342">
        <v>29</v>
      </c>
      <c r="L65" s="358">
        <v>4</v>
      </c>
      <c r="M65" s="359">
        <v>30</v>
      </c>
      <c r="N65" s="360">
        <v>6</v>
      </c>
      <c r="O65" s="211">
        <v>27</v>
      </c>
      <c r="P65" s="209">
        <v>5</v>
      </c>
      <c r="Q65" s="279">
        <v>0</v>
      </c>
      <c r="R65" s="279">
        <v>0</v>
      </c>
      <c r="S65" s="472">
        <v>23</v>
      </c>
      <c r="T65" s="314">
        <v>5</v>
      </c>
      <c r="U65" s="211"/>
      <c r="V65" s="209"/>
      <c r="W65" s="211">
        <f>SUM(E65,,I65,K65,M65,O65,Q65,S65,U65)</f>
        <v>134</v>
      </c>
      <c r="X65" s="25"/>
      <c r="Y65" s="18"/>
      <c r="Z65" s="285">
        <f>SUM(F65,,J65,L65,N65,P65,R65,T65,V65)</f>
        <v>25</v>
      </c>
      <c r="AA65" s="18">
        <v>5</v>
      </c>
    </row>
    <row r="66" spans="1:27" ht="15.75" customHeight="1">
      <c r="A66" s="21">
        <v>9</v>
      </c>
      <c r="B66" s="163" t="s">
        <v>332</v>
      </c>
      <c r="C66" s="36" t="s">
        <v>608</v>
      </c>
      <c r="D66" s="58">
        <v>1000</v>
      </c>
      <c r="E66" s="476">
        <v>0</v>
      </c>
      <c r="F66" s="315">
        <v>0</v>
      </c>
      <c r="G66" s="477">
        <v>25</v>
      </c>
      <c r="H66" s="309">
        <v>5</v>
      </c>
      <c r="I66" s="342">
        <v>26</v>
      </c>
      <c r="J66" s="259">
        <v>2</v>
      </c>
      <c r="K66" s="342">
        <v>27</v>
      </c>
      <c r="L66" s="358">
        <v>5</v>
      </c>
      <c r="M66" s="279">
        <v>0</v>
      </c>
      <c r="N66" s="279">
        <v>0</v>
      </c>
      <c r="O66" s="279">
        <v>0</v>
      </c>
      <c r="P66" s="279">
        <v>0</v>
      </c>
      <c r="Q66" s="366">
        <v>24</v>
      </c>
      <c r="R66" s="367">
        <v>3</v>
      </c>
      <c r="S66" s="472">
        <v>28</v>
      </c>
      <c r="T66" s="314">
        <v>5</v>
      </c>
      <c r="U66" s="211"/>
      <c r="V66" s="209"/>
      <c r="W66" s="211">
        <f>SUM(E66,G66,I66,K66,M66,O66,Q66,S66,U66)</f>
        <v>130</v>
      </c>
      <c r="X66" s="25"/>
      <c r="Y66" s="18"/>
      <c r="Z66" s="285">
        <f>SUM(F66,H66,J66,L66,N66,P66,R66,T66,V66)</f>
        <v>20</v>
      </c>
      <c r="AA66" s="18">
        <v>5</v>
      </c>
    </row>
    <row r="67" spans="1:27" ht="15.75" customHeight="1">
      <c r="A67" s="21">
        <v>10</v>
      </c>
      <c r="B67" s="117" t="s">
        <v>408</v>
      </c>
      <c r="C67" s="57" t="s">
        <v>496</v>
      </c>
      <c r="D67" s="102">
        <v>1000</v>
      </c>
      <c r="E67" s="311">
        <v>22</v>
      </c>
      <c r="F67" s="208">
        <v>4</v>
      </c>
      <c r="G67" s="398">
        <v>16</v>
      </c>
      <c r="H67" s="399">
        <v>3</v>
      </c>
      <c r="I67" s="279">
        <v>0</v>
      </c>
      <c r="J67" s="279">
        <v>0</v>
      </c>
      <c r="K67" s="252">
        <v>25</v>
      </c>
      <c r="L67" s="351">
        <v>5</v>
      </c>
      <c r="M67" s="474">
        <v>21</v>
      </c>
      <c r="N67" s="475">
        <v>4</v>
      </c>
      <c r="O67" s="211">
        <v>24</v>
      </c>
      <c r="P67" s="209">
        <v>4</v>
      </c>
      <c r="Q67" s="366">
        <v>29</v>
      </c>
      <c r="R67" s="367">
        <v>4</v>
      </c>
      <c r="S67" s="211">
        <v>27</v>
      </c>
      <c r="T67" s="209">
        <v>5</v>
      </c>
      <c r="U67" s="211"/>
      <c r="V67" s="209"/>
      <c r="W67" s="211">
        <f>SUM(E67,,I67,K67,,O67,Q67,S67,U67)</f>
        <v>127</v>
      </c>
      <c r="X67" s="25"/>
      <c r="Y67" s="18"/>
      <c r="Z67" s="285">
        <f>SUM(F67,,J67,L67,,P67,R67,T67,V67)</f>
        <v>22</v>
      </c>
      <c r="AA67" s="18">
        <v>5</v>
      </c>
    </row>
    <row r="68" spans="1:27" ht="15.75" customHeight="1">
      <c r="A68" s="21">
        <v>11</v>
      </c>
      <c r="B68" s="117" t="s">
        <v>429</v>
      </c>
      <c r="C68" s="57" t="s">
        <v>493</v>
      </c>
      <c r="D68" s="102">
        <v>1000</v>
      </c>
      <c r="E68" s="311">
        <v>24</v>
      </c>
      <c r="F68" s="208">
        <v>4</v>
      </c>
      <c r="G68" s="398">
        <v>21</v>
      </c>
      <c r="H68" s="399">
        <v>4</v>
      </c>
      <c r="I68" s="279">
        <v>0</v>
      </c>
      <c r="J68" s="279">
        <v>0</v>
      </c>
      <c r="K68" s="252">
        <v>22</v>
      </c>
      <c r="L68" s="351">
        <v>4</v>
      </c>
      <c r="M68" s="359">
        <v>24</v>
      </c>
      <c r="N68" s="360">
        <v>4</v>
      </c>
      <c r="O68" s="279">
        <v>0</v>
      </c>
      <c r="P68" s="279">
        <v>0</v>
      </c>
      <c r="Q68" s="359">
        <v>28</v>
      </c>
      <c r="R68" s="360">
        <v>3</v>
      </c>
      <c r="S68" s="211">
        <v>25</v>
      </c>
      <c r="T68" s="209">
        <v>5</v>
      </c>
      <c r="U68" s="211"/>
      <c r="V68" s="209"/>
      <c r="W68" s="211">
        <f>SUM(E68,,I68,K68,M68,O68,Q68,S68,U68)</f>
        <v>123</v>
      </c>
      <c r="X68" s="25"/>
      <c r="Y68" s="18"/>
      <c r="Z68" s="285">
        <f>SUM(F68,,J68,L68,N68,P68,R68,T68,V68)</f>
        <v>20</v>
      </c>
      <c r="AA68" s="18">
        <v>5</v>
      </c>
    </row>
    <row r="69" spans="1:27" ht="15.75" customHeight="1">
      <c r="A69" s="21">
        <v>12</v>
      </c>
      <c r="B69" s="117" t="s">
        <v>450</v>
      </c>
      <c r="C69" s="57" t="s">
        <v>496</v>
      </c>
      <c r="D69" s="102">
        <v>1000</v>
      </c>
      <c r="E69" s="311">
        <v>21</v>
      </c>
      <c r="F69" s="208">
        <v>4</v>
      </c>
      <c r="G69" s="284">
        <v>19</v>
      </c>
      <c r="H69" s="209">
        <v>4</v>
      </c>
      <c r="I69" s="279">
        <v>0</v>
      </c>
      <c r="J69" s="279">
        <v>0</v>
      </c>
      <c r="K69" s="402">
        <v>12</v>
      </c>
      <c r="L69" s="412">
        <v>3</v>
      </c>
      <c r="M69" s="359">
        <v>22</v>
      </c>
      <c r="N69" s="360">
        <v>4</v>
      </c>
      <c r="O69" s="211">
        <v>26</v>
      </c>
      <c r="P69" s="209">
        <v>4</v>
      </c>
      <c r="Q69" s="359">
        <v>27</v>
      </c>
      <c r="R69" s="360">
        <v>3</v>
      </c>
      <c r="S69" s="473">
        <v>19</v>
      </c>
      <c r="T69" s="421">
        <v>4</v>
      </c>
      <c r="U69" s="272"/>
      <c r="V69" s="272"/>
      <c r="W69" s="211">
        <f>SUM(E69,G69,I69,,M69,O69,Q69,,U69)</f>
        <v>115</v>
      </c>
      <c r="X69" s="25"/>
      <c r="Y69" s="18"/>
      <c r="Z69" s="285">
        <f>SUM(F69,H69,J69,,N69,P69,R69,,V69)</f>
        <v>19</v>
      </c>
      <c r="AA69" s="18">
        <v>5</v>
      </c>
    </row>
    <row r="70" spans="1:27" ht="15.75" customHeight="1">
      <c r="A70" s="21">
        <v>13</v>
      </c>
      <c r="B70" s="117" t="s">
        <v>465</v>
      </c>
      <c r="C70" s="57" t="s">
        <v>400</v>
      </c>
      <c r="D70" s="58">
        <v>1000</v>
      </c>
      <c r="E70" s="453">
        <v>27</v>
      </c>
      <c r="F70" s="316">
        <v>5</v>
      </c>
      <c r="G70" s="308">
        <v>20</v>
      </c>
      <c r="H70" s="228">
        <v>4</v>
      </c>
      <c r="I70" s="252">
        <v>24</v>
      </c>
      <c r="J70" s="209">
        <v>1</v>
      </c>
      <c r="K70" s="402">
        <v>16</v>
      </c>
      <c r="L70" s="412">
        <v>3</v>
      </c>
      <c r="M70" s="279">
        <v>0</v>
      </c>
      <c r="N70" s="279">
        <v>0</v>
      </c>
      <c r="O70" s="211">
        <v>19</v>
      </c>
      <c r="P70" s="209">
        <v>3</v>
      </c>
      <c r="Q70" s="279">
        <v>0</v>
      </c>
      <c r="R70" s="279">
        <v>0</v>
      </c>
      <c r="S70" s="211">
        <v>24</v>
      </c>
      <c r="T70" s="209">
        <v>5</v>
      </c>
      <c r="U70" s="211"/>
      <c r="V70" s="209"/>
      <c r="W70" s="211">
        <f>SUM(E70,G70,I70,,M70,O70,Q70,S70,U70)</f>
        <v>114</v>
      </c>
      <c r="X70" s="25"/>
      <c r="Y70" s="18"/>
      <c r="Z70" s="285">
        <f>SUM(F70,H70,J70,,N70,P70,R70,T70,V70)</f>
        <v>18</v>
      </c>
      <c r="AA70" s="18">
        <v>5</v>
      </c>
    </row>
    <row r="71" spans="1:27" ht="15.75" customHeight="1">
      <c r="A71" s="21">
        <v>14</v>
      </c>
      <c r="B71" s="117" t="s">
        <v>407</v>
      </c>
      <c r="C71" s="57" t="s">
        <v>496</v>
      </c>
      <c r="D71" s="58">
        <v>1000</v>
      </c>
      <c r="E71" s="273">
        <v>18</v>
      </c>
      <c r="F71" s="208">
        <v>4</v>
      </c>
      <c r="G71" s="247">
        <v>29</v>
      </c>
      <c r="H71" s="209">
        <v>5</v>
      </c>
      <c r="I71" s="279">
        <v>0</v>
      </c>
      <c r="J71" s="279">
        <v>0</v>
      </c>
      <c r="K71" s="279">
        <v>0</v>
      </c>
      <c r="L71" s="279">
        <v>0</v>
      </c>
      <c r="M71" s="359">
        <v>19</v>
      </c>
      <c r="N71" s="360">
        <v>2</v>
      </c>
      <c r="O71" s="211">
        <v>23</v>
      </c>
      <c r="P71" s="209">
        <v>4</v>
      </c>
      <c r="Q71" s="279">
        <v>0</v>
      </c>
      <c r="R71" s="279">
        <v>0</v>
      </c>
      <c r="S71" s="211">
        <v>20</v>
      </c>
      <c r="T71" s="209">
        <v>4</v>
      </c>
      <c r="U71" s="272"/>
      <c r="V71" s="272"/>
      <c r="W71" s="211">
        <f>SUM(E71,G71,I71,K71,M71,O71,Q71,S71,U71)</f>
        <v>109</v>
      </c>
      <c r="X71" s="25"/>
      <c r="Y71" s="18"/>
      <c r="Z71" s="285">
        <f>SUM(F71,H71,J71,L71,N71,P71,R71,T71,V71)</f>
        <v>19</v>
      </c>
      <c r="AA71" s="18">
        <v>5</v>
      </c>
    </row>
    <row r="72" spans="1:27" ht="15.75" customHeight="1">
      <c r="A72" s="21">
        <v>15</v>
      </c>
      <c r="B72" s="117" t="s">
        <v>453</v>
      </c>
      <c r="C72" s="57" t="s">
        <v>520</v>
      </c>
      <c r="D72" s="58">
        <v>1000</v>
      </c>
      <c r="E72" s="273">
        <v>19</v>
      </c>
      <c r="F72" s="208">
        <v>4</v>
      </c>
      <c r="G72" s="477">
        <v>18</v>
      </c>
      <c r="H72" s="479">
        <v>4</v>
      </c>
      <c r="I72" s="279">
        <v>0</v>
      </c>
      <c r="J72" s="279">
        <v>0</v>
      </c>
      <c r="K72" s="342">
        <v>26</v>
      </c>
      <c r="L72" s="358">
        <v>5</v>
      </c>
      <c r="M72" s="359">
        <v>23</v>
      </c>
      <c r="N72" s="360">
        <v>4</v>
      </c>
      <c r="O72" s="279">
        <v>0</v>
      </c>
      <c r="P72" s="279">
        <v>0</v>
      </c>
      <c r="Q72" s="279">
        <v>0</v>
      </c>
      <c r="R72" s="279">
        <v>0</v>
      </c>
      <c r="S72" s="211">
        <v>21</v>
      </c>
      <c r="T72" s="209">
        <v>4</v>
      </c>
      <c r="U72" s="211"/>
      <c r="V72" s="209"/>
      <c r="W72" s="211">
        <f>SUM(E72,G72,I72,K72,M72,O72,Q72,S72,U72)</f>
        <v>107</v>
      </c>
      <c r="X72" s="25"/>
      <c r="Y72" s="18"/>
      <c r="Z72" s="285">
        <f>SUM(F72,H72,J72,L72,N72,P72,R72,T72,V72)</f>
        <v>21</v>
      </c>
      <c r="AA72" s="18">
        <v>5</v>
      </c>
    </row>
    <row r="73" spans="1:27" ht="15.75" customHeight="1">
      <c r="A73" s="21">
        <v>16</v>
      </c>
      <c r="B73" s="117" t="s">
        <v>421</v>
      </c>
      <c r="C73" s="57" t="s">
        <v>87</v>
      </c>
      <c r="D73" s="58">
        <v>1000</v>
      </c>
      <c r="E73" s="273">
        <v>15</v>
      </c>
      <c r="F73" s="208">
        <v>3</v>
      </c>
      <c r="G73" s="319">
        <v>17</v>
      </c>
      <c r="H73" s="259">
        <v>4</v>
      </c>
      <c r="I73" s="279">
        <v>0</v>
      </c>
      <c r="J73" s="279">
        <v>0</v>
      </c>
      <c r="K73" s="342">
        <v>17</v>
      </c>
      <c r="L73" s="358">
        <v>4</v>
      </c>
      <c r="M73" s="279">
        <v>0</v>
      </c>
      <c r="N73" s="279">
        <v>0</v>
      </c>
      <c r="O73" s="211">
        <v>20</v>
      </c>
      <c r="P73" s="209">
        <v>4</v>
      </c>
      <c r="Q73" s="359">
        <v>25</v>
      </c>
      <c r="R73" s="360">
        <v>3</v>
      </c>
      <c r="S73" s="279">
        <v>0</v>
      </c>
      <c r="T73" s="279">
        <v>0</v>
      </c>
      <c r="U73" s="211"/>
      <c r="V73" s="209"/>
      <c r="W73" s="211">
        <f>SUM(E73,G73,I73,K73,M73,O73,Q73,S73,U73)</f>
        <v>94</v>
      </c>
      <c r="X73" s="25"/>
      <c r="Y73" s="18"/>
      <c r="Z73" s="285">
        <f>SUM(F73,H73,J73,L73,N73,P73,R73,T73,V73)</f>
        <v>18</v>
      </c>
      <c r="AA73" s="18">
        <v>5</v>
      </c>
    </row>
    <row r="74" spans="1:27" ht="15.75" customHeight="1">
      <c r="A74" s="21">
        <v>17</v>
      </c>
      <c r="B74" s="117" t="s">
        <v>403</v>
      </c>
      <c r="C74" s="57" t="s">
        <v>371</v>
      </c>
      <c r="D74" s="58">
        <v>1000</v>
      </c>
      <c r="E74" s="273">
        <v>20</v>
      </c>
      <c r="F74" s="208">
        <v>4</v>
      </c>
      <c r="G74" s="279">
        <v>0</v>
      </c>
      <c r="H74" s="478">
        <v>0</v>
      </c>
      <c r="I74" s="279">
        <v>0</v>
      </c>
      <c r="J74" s="279">
        <v>0</v>
      </c>
      <c r="K74" s="252">
        <v>19</v>
      </c>
      <c r="L74" s="351">
        <v>4</v>
      </c>
      <c r="M74" s="366">
        <v>26</v>
      </c>
      <c r="N74" s="367">
        <v>5</v>
      </c>
      <c r="O74" s="211">
        <v>25</v>
      </c>
      <c r="P74" s="209">
        <v>5</v>
      </c>
      <c r="Q74" s="279">
        <v>0</v>
      </c>
      <c r="R74" s="279">
        <v>0</v>
      </c>
      <c r="S74" s="279">
        <v>0</v>
      </c>
      <c r="T74" s="279">
        <v>0</v>
      </c>
      <c r="U74" s="211"/>
      <c r="V74" s="209"/>
      <c r="W74" s="211">
        <f>SUM(E74,G74,I74,K74,M74,O74,Q74,S74,U74)</f>
        <v>90</v>
      </c>
      <c r="X74" s="25"/>
      <c r="Y74" s="18"/>
      <c r="Z74" s="285">
        <f>SUM(F74,H74,J74,L74,N74,P74,R74,T74,V74)</f>
        <v>18</v>
      </c>
      <c r="AA74" s="18">
        <v>4</v>
      </c>
    </row>
    <row r="75" spans="1:27" ht="15.75" customHeight="1">
      <c r="A75" s="21">
        <v>18</v>
      </c>
      <c r="B75" s="117" t="s">
        <v>338</v>
      </c>
      <c r="C75" s="36" t="s">
        <v>371</v>
      </c>
      <c r="D75" s="58">
        <v>1000</v>
      </c>
      <c r="E75" s="273">
        <v>14</v>
      </c>
      <c r="F75" s="208">
        <v>3</v>
      </c>
      <c r="G75" s="396">
        <v>0</v>
      </c>
      <c r="H75" s="357">
        <v>0</v>
      </c>
      <c r="I75" s="342">
        <v>25</v>
      </c>
      <c r="J75" s="259">
        <v>3</v>
      </c>
      <c r="K75" s="342">
        <v>13</v>
      </c>
      <c r="L75" s="358">
        <v>3</v>
      </c>
      <c r="M75" s="359">
        <v>18</v>
      </c>
      <c r="N75" s="360">
        <v>3</v>
      </c>
      <c r="O75" s="106">
        <v>15</v>
      </c>
      <c r="P75" s="18">
        <v>4</v>
      </c>
      <c r="Q75" s="279">
        <v>0</v>
      </c>
      <c r="R75" s="279">
        <v>0</v>
      </c>
      <c r="S75" s="279">
        <v>0</v>
      </c>
      <c r="T75" s="279">
        <v>0</v>
      </c>
      <c r="U75" s="106"/>
      <c r="V75" s="18"/>
      <c r="W75" s="211">
        <f>SUM(E75,G75,I75,K75,M75,O75,Q75,S75,U75)</f>
        <v>85</v>
      </c>
      <c r="X75" s="18"/>
      <c r="Y75" s="18"/>
      <c r="Z75" s="285">
        <f>SUM(F75,H75,J75,L75,N75,P75,R75,T75,V75)</f>
        <v>16</v>
      </c>
      <c r="AA75" s="18">
        <v>5</v>
      </c>
    </row>
    <row r="76" spans="1:27" ht="15.75" customHeight="1">
      <c r="A76" s="21">
        <v>19</v>
      </c>
      <c r="B76" s="163" t="s">
        <v>583</v>
      </c>
      <c r="C76" s="57" t="s">
        <v>87</v>
      </c>
      <c r="D76" s="58">
        <v>1000</v>
      </c>
      <c r="E76" s="310">
        <v>0</v>
      </c>
      <c r="F76" s="279">
        <v>0</v>
      </c>
      <c r="G76" s="369">
        <v>24</v>
      </c>
      <c r="H76" s="209">
        <v>4</v>
      </c>
      <c r="I76" s="279">
        <v>0</v>
      </c>
      <c r="J76" s="279">
        <v>0</v>
      </c>
      <c r="K76" s="342">
        <v>21</v>
      </c>
      <c r="L76" s="358">
        <v>4</v>
      </c>
      <c r="M76" s="279">
        <v>0</v>
      </c>
      <c r="N76" s="279">
        <v>0</v>
      </c>
      <c r="O76" s="211">
        <v>22</v>
      </c>
      <c r="P76" s="209">
        <v>4</v>
      </c>
      <c r="Q76" s="279">
        <v>0</v>
      </c>
      <c r="R76" s="279">
        <v>0</v>
      </c>
      <c r="S76" s="279">
        <v>0</v>
      </c>
      <c r="T76" s="279">
        <v>0</v>
      </c>
      <c r="U76" s="211"/>
      <c r="V76" s="209"/>
      <c r="W76" s="211">
        <f>SUM(E76,G76,I76,K76,M76,O76,Q76,S76,U76)</f>
        <v>67</v>
      </c>
      <c r="X76" s="25"/>
      <c r="Y76" s="18"/>
      <c r="Z76" s="285">
        <f>SUM(F76,H76,J76,L76,N76,P76,R76,T76,V76)</f>
        <v>12</v>
      </c>
      <c r="AA76" s="18">
        <v>3</v>
      </c>
    </row>
    <row r="77" spans="1:27" ht="15.75" customHeight="1">
      <c r="A77" s="21">
        <v>20</v>
      </c>
      <c r="B77" s="117" t="s">
        <v>461</v>
      </c>
      <c r="C77" s="57" t="s">
        <v>719</v>
      </c>
      <c r="D77" s="58">
        <v>1000</v>
      </c>
      <c r="E77" s="273">
        <v>23</v>
      </c>
      <c r="F77" s="208">
        <v>3</v>
      </c>
      <c r="G77" s="318">
        <v>0</v>
      </c>
      <c r="H77" s="279">
        <v>0</v>
      </c>
      <c r="I77" s="279">
        <v>0</v>
      </c>
      <c r="J77" s="279">
        <v>0</v>
      </c>
      <c r="K77" s="279">
        <v>0</v>
      </c>
      <c r="L77" s="279">
        <v>0</v>
      </c>
      <c r="M77" s="359">
        <v>25</v>
      </c>
      <c r="N77" s="360">
        <v>4</v>
      </c>
      <c r="O77" s="211">
        <v>18</v>
      </c>
      <c r="P77" s="209">
        <v>3</v>
      </c>
      <c r="Q77" s="279">
        <v>0</v>
      </c>
      <c r="R77" s="279">
        <v>0</v>
      </c>
      <c r="S77" s="279">
        <v>0</v>
      </c>
      <c r="T77" s="279">
        <v>0</v>
      </c>
      <c r="U77" s="211"/>
      <c r="V77" s="209"/>
      <c r="W77" s="211">
        <f>SUM(E77,G77,I77,K77,M77,O77,Q77,S77,U77)</f>
        <v>66</v>
      </c>
      <c r="X77" s="25"/>
      <c r="Y77" s="18"/>
      <c r="Z77" s="285">
        <f>SUM(F77,H77,J77,L77,N77,P77,R77,T77,V77)</f>
        <v>10</v>
      </c>
      <c r="AA77" s="18">
        <v>3</v>
      </c>
    </row>
    <row r="78" spans="1:27" ht="15.75" customHeight="1">
      <c r="A78" s="21">
        <v>21</v>
      </c>
      <c r="B78" s="117" t="s">
        <v>749</v>
      </c>
      <c r="C78" s="57" t="s">
        <v>399</v>
      </c>
      <c r="D78" s="58">
        <v>1000</v>
      </c>
      <c r="E78" s="310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  <c r="K78" s="342">
        <v>11</v>
      </c>
      <c r="L78" s="358">
        <v>2</v>
      </c>
      <c r="M78" s="359">
        <v>17</v>
      </c>
      <c r="N78" s="360">
        <v>3</v>
      </c>
      <c r="O78" s="401">
        <v>14</v>
      </c>
      <c r="P78" s="314">
        <v>4</v>
      </c>
      <c r="Q78" s="279">
        <v>0</v>
      </c>
      <c r="R78" s="279">
        <v>0</v>
      </c>
      <c r="S78" s="106">
        <v>18</v>
      </c>
      <c r="T78" s="18">
        <v>3</v>
      </c>
      <c r="U78" s="106"/>
      <c r="V78" s="18"/>
      <c r="W78" s="211">
        <f>SUM(E78,G78,I78,K78,M78,O78,Q78,S78,U78)</f>
        <v>60</v>
      </c>
      <c r="X78" s="18"/>
      <c r="Y78" s="18"/>
      <c r="Z78" s="285">
        <f>SUM(F78,H78,J78,L78,N78,P78,R78,T78,V78)</f>
        <v>12</v>
      </c>
      <c r="AA78" s="18">
        <v>4</v>
      </c>
    </row>
    <row r="79" spans="1:27" ht="15.75" customHeight="1">
      <c r="A79" s="21">
        <v>22</v>
      </c>
      <c r="B79" s="117" t="s">
        <v>747</v>
      </c>
      <c r="C79" s="57" t="s">
        <v>377</v>
      </c>
      <c r="D79" s="58">
        <v>1000</v>
      </c>
      <c r="E79" s="310">
        <v>0</v>
      </c>
      <c r="F79" s="279">
        <v>0</v>
      </c>
      <c r="G79" s="317">
        <v>0</v>
      </c>
      <c r="H79" s="320">
        <v>0</v>
      </c>
      <c r="I79" s="279">
        <v>0</v>
      </c>
      <c r="J79" s="279">
        <v>0</v>
      </c>
      <c r="K79" s="252">
        <v>18</v>
      </c>
      <c r="L79" s="351">
        <v>3</v>
      </c>
      <c r="M79" s="366">
        <v>20</v>
      </c>
      <c r="N79" s="367">
        <v>4</v>
      </c>
      <c r="O79" s="211">
        <v>21</v>
      </c>
      <c r="P79" s="209">
        <v>4</v>
      </c>
      <c r="Q79" s="279">
        <v>0</v>
      </c>
      <c r="R79" s="279">
        <v>0</v>
      </c>
      <c r="S79" s="279">
        <v>0</v>
      </c>
      <c r="T79" s="279">
        <v>0</v>
      </c>
      <c r="U79" s="211"/>
      <c r="V79" s="209"/>
      <c r="W79" s="211">
        <f>SUM(E79,G79,I79,K79,M79,O79,Q79,S79,U79)</f>
        <v>59</v>
      </c>
      <c r="X79" s="25"/>
      <c r="Y79" s="18"/>
      <c r="Z79" s="285">
        <f>SUM(F79,H79,J79,L79,N79,P79,R79,T79,V79)</f>
        <v>11</v>
      </c>
      <c r="AA79" s="18">
        <v>3</v>
      </c>
    </row>
    <row r="80" spans="1:27" ht="15.75" customHeight="1">
      <c r="A80" s="21">
        <v>23</v>
      </c>
      <c r="B80" s="117" t="s">
        <v>336</v>
      </c>
      <c r="C80" s="57" t="s">
        <v>400</v>
      </c>
      <c r="D80" s="58">
        <v>1000</v>
      </c>
      <c r="E80" s="311">
        <v>26</v>
      </c>
      <c r="F80" s="208">
        <v>4</v>
      </c>
      <c r="G80" s="279">
        <v>0</v>
      </c>
      <c r="H80" s="279">
        <v>0</v>
      </c>
      <c r="I80" s="279">
        <v>0</v>
      </c>
      <c r="J80" s="279">
        <v>0</v>
      </c>
      <c r="K80" s="279">
        <v>0</v>
      </c>
      <c r="L80" s="279">
        <v>0</v>
      </c>
      <c r="M80" s="279">
        <v>0</v>
      </c>
      <c r="N80" s="279">
        <v>0</v>
      </c>
      <c r="O80" s="211">
        <v>17</v>
      </c>
      <c r="P80" s="209">
        <v>4</v>
      </c>
      <c r="Q80" s="279">
        <v>0</v>
      </c>
      <c r="R80" s="279">
        <v>0</v>
      </c>
      <c r="S80" s="279">
        <v>0</v>
      </c>
      <c r="T80" s="279">
        <v>0</v>
      </c>
      <c r="U80" s="272"/>
      <c r="V80" s="272"/>
      <c r="W80" s="211">
        <f>SUM(E80,G80,I80,K80,M80,O80,Q80,S80,U80)</f>
        <v>43</v>
      </c>
      <c r="X80" s="25">
        <v>26</v>
      </c>
      <c r="Y80" s="18">
        <v>1</v>
      </c>
      <c r="Z80" s="285">
        <f>SUM(F80,H80,J80,L80,N80,P80,R80,T80,V80)</f>
        <v>8</v>
      </c>
      <c r="AA80" s="18">
        <v>2</v>
      </c>
    </row>
    <row r="81" spans="1:27" ht="15.75" customHeight="1">
      <c r="A81" s="21">
        <v>24</v>
      </c>
      <c r="B81" s="117" t="s">
        <v>746</v>
      </c>
      <c r="C81" s="57" t="s">
        <v>377</v>
      </c>
      <c r="D81" s="58">
        <v>1000</v>
      </c>
      <c r="E81" s="310">
        <v>0</v>
      </c>
      <c r="F81" s="279">
        <v>0</v>
      </c>
      <c r="G81" s="279">
        <v>0</v>
      </c>
      <c r="H81" s="279">
        <v>0</v>
      </c>
      <c r="I81" s="279">
        <v>0</v>
      </c>
      <c r="J81" s="279">
        <v>0</v>
      </c>
      <c r="K81" s="342">
        <v>15</v>
      </c>
      <c r="L81" s="358">
        <v>3</v>
      </c>
      <c r="M81" s="359">
        <v>16</v>
      </c>
      <c r="N81" s="360">
        <v>3</v>
      </c>
      <c r="O81" s="401">
        <v>12</v>
      </c>
      <c r="P81" s="314">
        <v>3</v>
      </c>
      <c r="Q81" s="279">
        <v>0</v>
      </c>
      <c r="R81" s="279">
        <v>0</v>
      </c>
      <c r="S81" s="279">
        <v>0</v>
      </c>
      <c r="T81" s="279">
        <v>0</v>
      </c>
      <c r="U81" s="106"/>
      <c r="V81" s="18"/>
      <c r="W81" s="211">
        <f>SUM(E81,G81,I81,K81,M81,O81,Q81,S81,U81)</f>
        <v>43</v>
      </c>
      <c r="X81" s="18">
        <v>16</v>
      </c>
      <c r="Y81" s="18">
        <v>1</v>
      </c>
      <c r="Z81" s="285">
        <f>SUM(F81,H81,J81,L81,N81,P81,R81,T81,V81)</f>
        <v>9</v>
      </c>
      <c r="AA81" s="18">
        <v>3</v>
      </c>
    </row>
    <row r="82" spans="1:27" ht="15.75" customHeight="1">
      <c r="A82" s="21">
        <v>25</v>
      </c>
      <c r="B82" s="117" t="s">
        <v>459</v>
      </c>
      <c r="C82" s="57" t="s">
        <v>108</v>
      </c>
      <c r="D82" s="58">
        <v>1000</v>
      </c>
      <c r="E82" s="311">
        <v>16</v>
      </c>
      <c r="F82" s="208">
        <v>4</v>
      </c>
      <c r="G82" s="279">
        <v>0</v>
      </c>
      <c r="H82" s="279">
        <v>0</v>
      </c>
      <c r="I82" s="279">
        <v>0</v>
      </c>
      <c r="J82" s="279">
        <v>0</v>
      </c>
      <c r="K82" s="279">
        <v>0</v>
      </c>
      <c r="L82" s="279">
        <v>0</v>
      </c>
      <c r="M82" s="279">
        <v>0</v>
      </c>
      <c r="N82" s="279">
        <v>0</v>
      </c>
      <c r="O82" s="279">
        <v>0</v>
      </c>
      <c r="P82" s="279">
        <v>0</v>
      </c>
      <c r="Q82" s="416">
        <v>26</v>
      </c>
      <c r="R82" s="415">
        <v>3</v>
      </c>
      <c r="S82" s="279">
        <v>0</v>
      </c>
      <c r="T82" s="279">
        <v>0</v>
      </c>
      <c r="U82" s="106"/>
      <c r="V82" s="18"/>
      <c r="W82" s="211">
        <f>SUM(E82,G82,I82,K82,M82,O82,Q82,S82,U82)</f>
        <v>42</v>
      </c>
      <c r="X82" s="18"/>
      <c r="Y82" s="18"/>
      <c r="Z82" s="285">
        <f>SUM(F82,H82,J82,L82,N82,P82,R82,T82,V82)</f>
        <v>7</v>
      </c>
      <c r="AA82" s="18">
        <v>2</v>
      </c>
    </row>
    <row r="83" spans="1:27" ht="15.75" customHeight="1">
      <c r="A83" s="21">
        <v>26</v>
      </c>
      <c r="B83" s="117" t="s">
        <v>473</v>
      </c>
      <c r="C83" s="57" t="s">
        <v>519</v>
      </c>
      <c r="D83" s="58">
        <v>1000</v>
      </c>
      <c r="E83" s="273">
        <v>12</v>
      </c>
      <c r="F83" s="208">
        <v>3</v>
      </c>
      <c r="G83" s="342">
        <v>15</v>
      </c>
      <c r="H83" s="259">
        <v>3</v>
      </c>
      <c r="I83" s="279">
        <v>0</v>
      </c>
      <c r="J83" s="279">
        <v>0</v>
      </c>
      <c r="K83" s="279">
        <v>0</v>
      </c>
      <c r="L83" s="279">
        <v>0</v>
      </c>
      <c r="M83" s="279">
        <v>0</v>
      </c>
      <c r="N83" s="279">
        <v>0</v>
      </c>
      <c r="O83" s="211">
        <v>13</v>
      </c>
      <c r="P83" s="209">
        <v>3</v>
      </c>
      <c r="Q83" s="279">
        <v>0</v>
      </c>
      <c r="R83" s="279">
        <v>0</v>
      </c>
      <c r="S83" s="279">
        <v>0</v>
      </c>
      <c r="T83" s="279">
        <v>0</v>
      </c>
      <c r="U83" s="211"/>
      <c r="V83" s="209"/>
      <c r="W83" s="211">
        <f>SUM(E83,G83,I83,K83,M83,O83,Q83,S83,U83)</f>
        <v>40</v>
      </c>
      <c r="X83" s="25"/>
      <c r="Y83" s="18"/>
      <c r="Z83" s="285">
        <f>SUM(F83,H83,J83,L83,N83,P83,R83,T83,V83)</f>
        <v>9</v>
      </c>
      <c r="AA83" s="18">
        <v>3</v>
      </c>
    </row>
    <row r="84" spans="1:27" ht="15.75" customHeight="1">
      <c r="A84" s="21">
        <v>27</v>
      </c>
      <c r="B84" s="117" t="s">
        <v>379</v>
      </c>
      <c r="C84" s="57" t="s">
        <v>400</v>
      </c>
      <c r="D84" s="58">
        <v>1000</v>
      </c>
      <c r="E84" s="311">
        <v>13</v>
      </c>
      <c r="F84" s="208">
        <v>2</v>
      </c>
      <c r="G84" s="279">
        <v>0</v>
      </c>
      <c r="H84" s="279">
        <v>0</v>
      </c>
      <c r="I84" s="279">
        <v>0</v>
      </c>
      <c r="J84" s="279">
        <v>0</v>
      </c>
      <c r="K84" s="279">
        <v>0</v>
      </c>
      <c r="L84" s="279">
        <v>0</v>
      </c>
      <c r="M84" s="279">
        <v>0</v>
      </c>
      <c r="N84" s="279">
        <v>0</v>
      </c>
      <c r="O84" s="401">
        <v>11</v>
      </c>
      <c r="P84" s="314">
        <v>3</v>
      </c>
      <c r="Q84" s="279">
        <v>0</v>
      </c>
      <c r="R84" s="279">
        <v>0</v>
      </c>
      <c r="S84" s="279">
        <v>0</v>
      </c>
      <c r="T84" s="279">
        <v>0</v>
      </c>
      <c r="U84" s="272"/>
      <c r="V84" s="272"/>
      <c r="W84" s="211">
        <f>SUM(E84,G84,I84,K84,M84,O84,Q84,S84,U84)</f>
        <v>24</v>
      </c>
      <c r="X84" s="25"/>
      <c r="Y84" s="18"/>
      <c r="Z84" s="285">
        <f>SUM(F84,H84,J84,L84,N84,P84,R84,T84,V84)</f>
        <v>5</v>
      </c>
      <c r="AA84" s="18">
        <v>2</v>
      </c>
    </row>
    <row r="85" spans="1:27" ht="15.75" customHeight="1">
      <c r="A85" s="21">
        <v>28</v>
      </c>
      <c r="B85" s="44" t="s">
        <v>584</v>
      </c>
      <c r="C85" s="155" t="s">
        <v>399</v>
      </c>
      <c r="D85" s="58">
        <v>1100</v>
      </c>
      <c r="E85" s="279">
        <v>0</v>
      </c>
      <c r="F85" s="279">
        <v>0</v>
      </c>
      <c r="G85" s="311">
        <v>23</v>
      </c>
      <c r="H85" s="209">
        <v>4</v>
      </c>
      <c r="I85" s="279">
        <v>0</v>
      </c>
      <c r="J85" s="279">
        <v>0</v>
      </c>
      <c r="K85" s="279">
        <v>0</v>
      </c>
      <c r="L85" s="279">
        <v>0</v>
      </c>
      <c r="M85" s="279">
        <v>0</v>
      </c>
      <c r="N85" s="279">
        <v>0</v>
      </c>
      <c r="O85" s="279">
        <v>0</v>
      </c>
      <c r="P85" s="279">
        <v>0</v>
      </c>
      <c r="Q85" s="279">
        <v>0</v>
      </c>
      <c r="R85" s="279">
        <v>0</v>
      </c>
      <c r="S85" s="279">
        <v>0</v>
      </c>
      <c r="T85" s="279">
        <v>0</v>
      </c>
      <c r="U85" s="211"/>
      <c r="V85" s="209"/>
      <c r="W85" s="211">
        <f>SUM(E85,G85,I85,K85,M85,O85,Q85,S85,U85)</f>
        <v>23</v>
      </c>
      <c r="X85" s="25"/>
      <c r="Y85" s="18"/>
      <c r="Z85" s="285">
        <f>SUM(F85,H85,J85,L85,N85,P85,R85,T85,V85)</f>
        <v>4</v>
      </c>
      <c r="AA85" s="18">
        <v>1</v>
      </c>
    </row>
    <row r="86" spans="1:27" ht="15.75" customHeight="1">
      <c r="A86" s="21">
        <v>29</v>
      </c>
      <c r="B86" s="73" t="s">
        <v>833</v>
      </c>
      <c r="C86" s="73" t="s">
        <v>91</v>
      </c>
      <c r="D86" s="58">
        <v>1000</v>
      </c>
      <c r="E86" s="279">
        <v>0</v>
      </c>
      <c r="F86" s="279">
        <v>0</v>
      </c>
      <c r="G86" s="279">
        <v>0</v>
      </c>
      <c r="H86" s="279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79">
        <v>0</v>
      </c>
      <c r="O86" s="279">
        <v>0</v>
      </c>
      <c r="P86" s="279">
        <v>0</v>
      </c>
      <c r="Q86" s="366">
        <v>22</v>
      </c>
      <c r="R86" s="367">
        <v>1</v>
      </c>
      <c r="S86" s="279">
        <v>0</v>
      </c>
      <c r="T86" s="279">
        <v>0</v>
      </c>
      <c r="U86" s="211"/>
      <c r="V86" s="209"/>
      <c r="W86" s="211">
        <f>SUM(E86,G86,I86,K86,M86,O86,Q86,S86,U86)</f>
        <v>22</v>
      </c>
      <c r="X86" s="25"/>
      <c r="Y86" s="18"/>
      <c r="Z86" s="285">
        <f>SUM(F86,H86,J86,L86,N86,P86,R86,T86,V86)</f>
        <v>1</v>
      </c>
      <c r="AA86" s="18">
        <v>1</v>
      </c>
    </row>
    <row r="87" spans="1:27" ht="15.75" customHeight="1">
      <c r="A87" s="21">
        <v>30</v>
      </c>
      <c r="B87" s="151" t="s">
        <v>835</v>
      </c>
      <c r="C87" s="151" t="s">
        <v>618</v>
      </c>
      <c r="D87" s="58">
        <v>1000</v>
      </c>
      <c r="E87" s="279">
        <v>0</v>
      </c>
      <c r="F87" s="279">
        <v>0</v>
      </c>
      <c r="G87" s="279">
        <v>0</v>
      </c>
      <c r="H87" s="279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0</v>
      </c>
      <c r="N87" s="279">
        <v>0</v>
      </c>
      <c r="O87" s="279">
        <v>0</v>
      </c>
      <c r="P87" s="279">
        <v>0</v>
      </c>
      <c r="Q87" s="366">
        <v>21</v>
      </c>
      <c r="R87" s="367">
        <v>0</v>
      </c>
      <c r="S87" s="279">
        <v>0</v>
      </c>
      <c r="T87" s="279">
        <v>0</v>
      </c>
      <c r="U87" s="211"/>
      <c r="V87" s="209"/>
      <c r="W87" s="211">
        <f>SUM(E87,G87,I87,K87,M87,O87,Q87,S87,U87)</f>
        <v>21</v>
      </c>
      <c r="X87" s="25"/>
      <c r="Y87" s="18"/>
      <c r="Z87" s="285">
        <f>SUM(F87,H87,J87,L87,N87,P87,R87,T87,V87)</f>
        <v>0</v>
      </c>
      <c r="AA87" s="18">
        <v>1</v>
      </c>
    </row>
    <row r="88" spans="1:27" ht="15.75" customHeight="1">
      <c r="A88" s="21">
        <v>31</v>
      </c>
      <c r="B88" s="57" t="s">
        <v>745</v>
      </c>
      <c r="C88" s="57" t="s">
        <v>377</v>
      </c>
      <c r="D88" s="58">
        <v>1000</v>
      </c>
      <c r="E88" s="279">
        <v>0</v>
      </c>
      <c r="F88" s="279">
        <v>0</v>
      </c>
      <c r="G88" s="279">
        <v>0</v>
      </c>
      <c r="H88" s="279">
        <v>0</v>
      </c>
      <c r="I88" s="279">
        <v>0</v>
      </c>
      <c r="J88" s="279">
        <v>0</v>
      </c>
      <c r="K88" s="252">
        <v>20</v>
      </c>
      <c r="L88" s="351">
        <v>4</v>
      </c>
      <c r="M88" s="279">
        <v>0</v>
      </c>
      <c r="N88" s="279">
        <v>0</v>
      </c>
      <c r="O88" s="279">
        <v>0</v>
      </c>
      <c r="P88" s="279">
        <v>0</v>
      </c>
      <c r="Q88" s="279">
        <v>0</v>
      </c>
      <c r="R88" s="279">
        <v>0</v>
      </c>
      <c r="S88" s="279">
        <v>0</v>
      </c>
      <c r="T88" s="279">
        <v>0</v>
      </c>
      <c r="U88" s="211"/>
      <c r="V88" s="209"/>
      <c r="W88" s="211">
        <f>SUM(E88,G88,I88,K88,M88,O88,Q88,S88,U88)</f>
        <v>20</v>
      </c>
      <c r="X88" s="25"/>
      <c r="Y88" s="18"/>
      <c r="Z88" s="285">
        <f>SUM(F88,H88,J88,L88,N88,P88,R88,T88,V88)</f>
        <v>4</v>
      </c>
      <c r="AA88" s="18">
        <v>1</v>
      </c>
    </row>
    <row r="89" spans="1:27" ht="15.75" customHeight="1">
      <c r="A89" s="21">
        <v>32</v>
      </c>
      <c r="B89" s="163" t="s">
        <v>805</v>
      </c>
      <c r="C89" s="36" t="s">
        <v>235</v>
      </c>
      <c r="D89" s="58">
        <v>1000</v>
      </c>
      <c r="E89" s="279">
        <v>0</v>
      </c>
      <c r="F89" s="279">
        <v>0</v>
      </c>
      <c r="G89" s="279">
        <v>0</v>
      </c>
      <c r="H89" s="279">
        <v>0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79">
        <v>0</v>
      </c>
      <c r="O89" s="211">
        <v>16</v>
      </c>
      <c r="P89" s="209">
        <v>4</v>
      </c>
      <c r="Q89" s="279">
        <v>0</v>
      </c>
      <c r="R89" s="279">
        <v>0</v>
      </c>
      <c r="S89" s="279">
        <v>0</v>
      </c>
      <c r="T89" s="279">
        <v>0</v>
      </c>
      <c r="U89" s="211"/>
      <c r="V89" s="209"/>
      <c r="W89" s="211">
        <f>SUM(E89,G89,I89,K89,M89,O89,Q89,S89,U89)</f>
        <v>16</v>
      </c>
      <c r="X89" s="25"/>
      <c r="Y89" s="18"/>
      <c r="Z89" s="285">
        <f>SUM(F89,H89,J89,L89,N89,P89,R89,T89,V89)</f>
        <v>4</v>
      </c>
      <c r="AA89" s="18">
        <v>1</v>
      </c>
    </row>
    <row r="90" spans="1:27" ht="15.75" customHeight="1">
      <c r="A90" s="21">
        <v>33</v>
      </c>
      <c r="B90" s="117" t="s">
        <v>791</v>
      </c>
      <c r="C90" s="57" t="s">
        <v>792</v>
      </c>
      <c r="D90" s="58">
        <v>1000</v>
      </c>
      <c r="E90" s="279">
        <v>0</v>
      </c>
      <c r="F90" s="279">
        <v>0</v>
      </c>
      <c r="G90" s="279">
        <v>0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359">
        <v>15</v>
      </c>
      <c r="N90" s="360">
        <v>1</v>
      </c>
      <c r="O90" s="279">
        <v>0</v>
      </c>
      <c r="P90" s="279">
        <v>0</v>
      </c>
      <c r="Q90" s="279">
        <v>0</v>
      </c>
      <c r="R90" s="279">
        <v>0</v>
      </c>
      <c r="S90" s="279">
        <v>0</v>
      </c>
      <c r="T90" s="279">
        <v>0</v>
      </c>
      <c r="U90" s="106"/>
      <c r="V90" s="18"/>
      <c r="W90" s="211">
        <f>SUM(E90,G90,I90,K90,M90,O90,Q90,S90,U90)</f>
        <v>15</v>
      </c>
      <c r="X90" s="18"/>
      <c r="Y90" s="18"/>
      <c r="Z90" s="285">
        <f>SUM(F90,H90,J90,L90,N90,P90,R90,T90,V90)</f>
        <v>1</v>
      </c>
      <c r="AA90" s="18">
        <v>1</v>
      </c>
    </row>
    <row r="91" spans="1:27" ht="15.75" customHeight="1">
      <c r="A91" s="21">
        <v>34</v>
      </c>
      <c r="B91" s="117" t="s">
        <v>748</v>
      </c>
      <c r="C91" s="57" t="s">
        <v>722</v>
      </c>
      <c r="D91" s="58">
        <v>1000</v>
      </c>
      <c r="E91" s="310">
        <v>0</v>
      </c>
      <c r="F91" s="279">
        <v>0</v>
      </c>
      <c r="G91" s="318">
        <v>0</v>
      </c>
      <c r="H91" s="279">
        <v>0</v>
      </c>
      <c r="I91" s="279">
        <v>0</v>
      </c>
      <c r="J91" s="279">
        <v>0</v>
      </c>
      <c r="K91" s="342">
        <v>14</v>
      </c>
      <c r="L91" s="358">
        <v>2</v>
      </c>
      <c r="M91" s="279">
        <v>0</v>
      </c>
      <c r="N91" s="279">
        <v>0</v>
      </c>
      <c r="O91" s="279">
        <v>0</v>
      </c>
      <c r="P91" s="279">
        <v>0</v>
      </c>
      <c r="Q91" s="279">
        <v>0</v>
      </c>
      <c r="R91" s="279">
        <v>0</v>
      </c>
      <c r="S91" s="279">
        <v>0</v>
      </c>
      <c r="T91" s="279">
        <v>0</v>
      </c>
      <c r="U91" s="106"/>
      <c r="V91" s="18"/>
      <c r="W91" s="211">
        <f>SUM(E91,G91,I91,K91,M91,O91,Q91,S91,U91)</f>
        <v>14</v>
      </c>
      <c r="X91" s="18"/>
      <c r="Y91" s="18"/>
      <c r="Z91" s="285">
        <f>SUM(F91,H91,J91,L91,N91,P91,R91,T91,V91)</f>
        <v>2</v>
      </c>
      <c r="AA91" s="18">
        <v>1</v>
      </c>
    </row>
    <row r="92" spans="1:27" ht="16.5" thickBot="1">
      <c r="A92" s="9"/>
      <c r="B92" s="41"/>
      <c r="C92" s="41"/>
      <c r="D92" s="68"/>
      <c r="E92" s="241"/>
      <c r="F92" s="229"/>
      <c r="G92" s="246"/>
      <c r="H92" s="12"/>
      <c r="I92" s="244"/>
      <c r="J92" s="12"/>
      <c r="K92" s="254"/>
      <c r="L92" s="12"/>
      <c r="M92" s="244"/>
      <c r="N92" s="12"/>
      <c r="O92" s="244"/>
      <c r="P92" s="12"/>
      <c r="Q92" s="244"/>
      <c r="R92" s="12"/>
      <c r="S92" s="267"/>
      <c r="T92" s="12"/>
      <c r="U92" s="268"/>
      <c r="V92" s="12"/>
      <c r="W92" s="230"/>
      <c r="X92" s="11"/>
      <c r="Y92" s="13"/>
      <c r="Z92" s="231"/>
      <c r="AA92" s="14"/>
    </row>
    <row r="93" spans="1:27" ht="16.5" thickBot="1">
      <c r="A93" s="9"/>
      <c r="B93" s="10" t="s">
        <v>31</v>
      </c>
      <c r="C93" s="2"/>
      <c r="D93" s="8"/>
      <c r="E93" s="288"/>
      <c r="F93" s="222"/>
      <c r="G93" s="244"/>
      <c r="H93" s="12"/>
      <c r="I93" s="244"/>
      <c r="J93" s="12"/>
      <c r="K93" s="255" t="s">
        <v>1</v>
      </c>
      <c r="L93" s="12"/>
      <c r="M93" s="244"/>
      <c r="N93" s="12"/>
      <c r="O93" s="244"/>
      <c r="P93" s="12"/>
      <c r="Q93" s="244"/>
      <c r="R93" s="12"/>
      <c r="S93" s="267"/>
      <c r="T93" s="12"/>
      <c r="U93" s="439" t="s">
        <v>2</v>
      </c>
      <c r="V93" s="437"/>
      <c r="W93" s="438"/>
      <c r="X93" s="434" t="s">
        <v>3</v>
      </c>
      <c r="Y93" s="435"/>
      <c r="Z93" s="436"/>
      <c r="AA93" s="14" t="s">
        <v>4</v>
      </c>
    </row>
    <row r="94" spans="1:27" ht="15.75">
      <c r="A94" s="15"/>
      <c r="B94" s="16" t="s">
        <v>5</v>
      </c>
      <c r="C94" s="17" t="s">
        <v>6</v>
      </c>
      <c r="D94" s="17" t="s">
        <v>7</v>
      </c>
      <c r="E94" s="289" t="s">
        <v>8</v>
      </c>
      <c r="F94" s="46" t="s">
        <v>446</v>
      </c>
      <c r="G94" s="106" t="s">
        <v>9</v>
      </c>
      <c r="H94" s="107" t="s">
        <v>446</v>
      </c>
      <c r="I94" s="106" t="s">
        <v>10</v>
      </c>
      <c r="J94" s="107" t="s">
        <v>446</v>
      </c>
      <c r="K94" s="106" t="s">
        <v>11</v>
      </c>
      <c r="L94" s="107" t="s">
        <v>446</v>
      </c>
      <c r="M94" s="106" t="s">
        <v>12</v>
      </c>
      <c r="N94" s="107" t="s">
        <v>446</v>
      </c>
      <c r="O94" s="106" t="s">
        <v>13</v>
      </c>
      <c r="P94" s="107" t="s">
        <v>446</v>
      </c>
      <c r="Q94" s="106" t="s">
        <v>14</v>
      </c>
      <c r="R94" s="107" t="s">
        <v>446</v>
      </c>
      <c r="S94" s="106" t="s">
        <v>15</v>
      </c>
      <c r="T94" s="225" t="s">
        <v>446</v>
      </c>
      <c r="U94" s="255" t="s">
        <v>28</v>
      </c>
      <c r="V94" s="226" t="s">
        <v>446</v>
      </c>
      <c r="W94" s="19" t="s">
        <v>16</v>
      </c>
      <c r="X94" s="38" t="s">
        <v>17</v>
      </c>
      <c r="Y94" s="38" t="s">
        <v>234</v>
      </c>
      <c r="Z94" s="39" t="s">
        <v>18</v>
      </c>
      <c r="AA94" s="20" t="s">
        <v>19</v>
      </c>
    </row>
    <row r="95" spans="1:27" ht="15.75" customHeight="1">
      <c r="A95" s="321">
        <v>1</v>
      </c>
      <c r="B95" s="286" t="s">
        <v>81</v>
      </c>
      <c r="C95" s="84" t="s">
        <v>550</v>
      </c>
      <c r="D95" s="58">
        <v>1956</v>
      </c>
      <c r="E95" s="310">
        <v>0</v>
      </c>
      <c r="F95" s="279">
        <v>0</v>
      </c>
      <c r="G95" s="398">
        <v>30</v>
      </c>
      <c r="H95" s="399">
        <v>6</v>
      </c>
      <c r="I95" s="252">
        <v>35</v>
      </c>
      <c r="J95" s="209">
        <v>5</v>
      </c>
      <c r="K95" s="211">
        <v>40</v>
      </c>
      <c r="L95" s="209">
        <v>8</v>
      </c>
      <c r="M95" s="359">
        <v>40</v>
      </c>
      <c r="N95" s="360">
        <v>8</v>
      </c>
      <c r="O95" s="211">
        <v>35</v>
      </c>
      <c r="P95" s="209">
        <v>7</v>
      </c>
      <c r="Q95" s="279">
        <v>0</v>
      </c>
      <c r="R95" s="279">
        <v>0</v>
      </c>
      <c r="S95" s="472">
        <v>40</v>
      </c>
      <c r="T95" s="486">
        <v>7</v>
      </c>
      <c r="U95" s="487"/>
      <c r="V95" s="487"/>
      <c r="W95" s="211">
        <f>SUM(E95,,I95,K95,M95,O95,Q95,S95,U95)</f>
        <v>190</v>
      </c>
      <c r="X95" s="107"/>
      <c r="Y95" s="18"/>
      <c r="Z95" s="285">
        <f>SUM(F95,,J95,L95,N95,P95,R95,T95,V95)</f>
        <v>35</v>
      </c>
      <c r="AA95" s="104">
        <v>5</v>
      </c>
    </row>
    <row r="96" spans="1:27" ht="15.75">
      <c r="A96" s="21">
        <v>2</v>
      </c>
      <c r="B96" s="329" t="s">
        <v>79</v>
      </c>
      <c r="C96" s="131" t="s">
        <v>493</v>
      </c>
      <c r="D96" s="58">
        <v>1602</v>
      </c>
      <c r="E96" s="405">
        <v>32</v>
      </c>
      <c r="F96" s="406">
        <v>6</v>
      </c>
      <c r="G96" s="322">
        <v>35</v>
      </c>
      <c r="H96" s="485">
        <v>5</v>
      </c>
      <c r="I96" s="402">
        <v>30</v>
      </c>
      <c r="J96" s="399">
        <v>5</v>
      </c>
      <c r="K96" s="214">
        <v>35</v>
      </c>
      <c r="L96" s="213">
        <v>6</v>
      </c>
      <c r="M96" s="366">
        <v>35</v>
      </c>
      <c r="N96" s="367">
        <v>6</v>
      </c>
      <c r="O96" s="214">
        <v>40</v>
      </c>
      <c r="P96" s="213">
        <v>7</v>
      </c>
      <c r="Q96" s="211">
        <v>40</v>
      </c>
      <c r="R96" s="209">
        <v>5</v>
      </c>
      <c r="S96" s="400">
        <v>30</v>
      </c>
      <c r="T96" s="399">
        <v>6</v>
      </c>
      <c r="U96" s="214"/>
      <c r="V96" s="213"/>
      <c r="W96" s="211">
        <f>SUM(,G96,,K96,M96,O96,Q96,,U96)</f>
        <v>185</v>
      </c>
      <c r="X96" s="107"/>
      <c r="Y96" s="278"/>
      <c r="Z96" s="285">
        <f>SUM(,H96,,L96,N96,P96,R96,,V96)</f>
        <v>29</v>
      </c>
      <c r="AA96" s="104">
        <v>5</v>
      </c>
    </row>
    <row r="97" spans="1:27" ht="15.75">
      <c r="A97" s="218">
        <v>3</v>
      </c>
      <c r="B97" s="329" t="s">
        <v>78</v>
      </c>
      <c r="C97" s="131" t="s">
        <v>493</v>
      </c>
      <c r="D97" s="58">
        <v>1724</v>
      </c>
      <c r="E97" s="273">
        <v>40</v>
      </c>
      <c r="F97" s="208">
        <v>7</v>
      </c>
      <c r="G97" s="284">
        <v>40</v>
      </c>
      <c r="H97" s="209">
        <v>7</v>
      </c>
      <c r="I97" s="402">
        <v>32</v>
      </c>
      <c r="J97" s="399">
        <v>5</v>
      </c>
      <c r="K97" s="211">
        <v>32</v>
      </c>
      <c r="L97" s="209">
        <v>6</v>
      </c>
      <c r="M97" s="327">
        <v>32</v>
      </c>
      <c r="N97" s="326">
        <v>6</v>
      </c>
      <c r="O97" s="420">
        <v>32</v>
      </c>
      <c r="P97" s="421">
        <v>6</v>
      </c>
      <c r="Q97" s="359">
        <v>35</v>
      </c>
      <c r="R97" s="360">
        <v>4</v>
      </c>
      <c r="S97" s="400">
        <v>32</v>
      </c>
      <c r="T97" s="399">
        <v>6</v>
      </c>
      <c r="U97" s="211"/>
      <c r="V97" s="209"/>
      <c r="W97" s="211">
        <f>SUM(E97,G97,,K97,M97,,Q97,,U97)</f>
        <v>179</v>
      </c>
      <c r="X97" s="107"/>
      <c r="Y97" s="18"/>
      <c r="Z97" s="285">
        <f>SUM(F97,H97,,L97,N97,,R97,,V97)</f>
        <v>30</v>
      </c>
      <c r="AA97" s="104">
        <v>5</v>
      </c>
    </row>
    <row r="98" spans="1:27" ht="15.75">
      <c r="A98" s="21">
        <v>4</v>
      </c>
      <c r="B98" s="117" t="s">
        <v>486</v>
      </c>
      <c r="C98" s="36" t="s">
        <v>542</v>
      </c>
      <c r="D98" s="58">
        <v>1000</v>
      </c>
      <c r="E98" s="273">
        <v>35</v>
      </c>
      <c r="F98" s="208">
        <v>5</v>
      </c>
      <c r="G98" s="312">
        <v>0</v>
      </c>
      <c r="H98" s="279">
        <v>0</v>
      </c>
      <c r="I98" s="345">
        <v>29</v>
      </c>
      <c r="J98" s="309">
        <v>4</v>
      </c>
      <c r="K98" s="211">
        <v>30</v>
      </c>
      <c r="L98" s="209">
        <v>6</v>
      </c>
      <c r="M98" s="279">
        <v>0</v>
      </c>
      <c r="N98" s="279">
        <v>0</v>
      </c>
      <c r="O98" s="279">
        <v>0</v>
      </c>
      <c r="P98" s="279">
        <v>0</v>
      </c>
      <c r="Q98" s="366">
        <v>30</v>
      </c>
      <c r="R98" s="367">
        <v>3</v>
      </c>
      <c r="S98" s="211">
        <v>35</v>
      </c>
      <c r="T98" s="209">
        <v>7</v>
      </c>
      <c r="U98" s="211"/>
      <c r="V98" s="209"/>
      <c r="W98" s="211">
        <f>SUM(E98,G98,I98,K98,M98,O98,Q98,S98,U98)</f>
        <v>159</v>
      </c>
      <c r="X98" s="107"/>
      <c r="Y98" s="18"/>
      <c r="Z98" s="285">
        <f>SUM(F98,H98,J98,L98,N98,P98,R98,T98,V98)</f>
        <v>25</v>
      </c>
      <c r="AA98" s="104">
        <v>5</v>
      </c>
    </row>
    <row r="99" spans="1:27" ht="15.75">
      <c r="A99" s="218">
        <v>5</v>
      </c>
      <c r="B99" s="117" t="s">
        <v>244</v>
      </c>
      <c r="C99" s="57" t="s">
        <v>496</v>
      </c>
      <c r="D99" s="58">
        <v>1250</v>
      </c>
      <c r="E99" s="480">
        <v>26</v>
      </c>
      <c r="F99" s="482">
        <v>5</v>
      </c>
      <c r="G99" s="312">
        <v>0</v>
      </c>
      <c r="H99" s="279">
        <v>0</v>
      </c>
      <c r="I99" s="402">
        <v>26</v>
      </c>
      <c r="J99" s="399">
        <v>3</v>
      </c>
      <c r="K99" s="211">
        <v>27</v>
      </c>
      <c r="L99" s="209">
        <v>5</v>
      </c>
      <c r="M99" s="366">
        <v>29</v>
      </c>
      <c r="N99" s="367">
        <v>5</v>
      </c>
      <c r="O99" s="211">
        <v>30</v>
      </c>
      <c r="P99" s="209">
        <v>6</v>
      </c>
      <c r="Q99" s="366">
        <v>32</v>
      </c>
      <c r="R99" s="367">
        <v>5</v>
      </c>
      <c r="S99" s="211">
        <v>28</v>
      </c>
      <c r="T99" s="209">
        <v>6</v>
      </c>
      <c r="U99" s="211"/>
      <c r="V99" s="209"/>
      <c r="W99" s="211">
        <f>SUM(,G99,,K99,M99,O99,Q99,S99,U99)</f>
        <v>146</v>
      </c>
      <c r="X99" s="107"/>
      <c r="Y99" s="18"/>
      <c r="Z99" s="285">
        <f>SUM(,H99,,L99,N99,P99,R99,T99,V99)</f>
        <v>27</v>
      </c>
      <c r="AA99" s="104">
        <v>5</v>
      </c>
    </row>
    <row r="100" spans="1:27" ht="15.75">
      <c r="A100" s="21">
        <v>6</v>
      </c>
      <c r="B100" s="117" t="s">
        <v>294</v>
      </c>
      <c r="C100" s="57" t="s">
        <v>513</v>
      </c>
      <c r="D100" s="58">
        <v>1250</v>
      </c>
      <c r="E100" s="273">
        <v>27</v>
      </c>
      <c r="F100" s="208">
        <v>4</v>
      </c>
      <c r="G100" s="422">
        <v>27</v>
      </c>
      <c r="H100" s="423">
        <v>4</v>
      </c>
      <c r="I100" s="403">
        <v>24</v>
      </c>
      <c r="J100" s="423">
        <v>3</v>
      </c>
      <c r="K100" s="211">
        <v>29</v>
      </c>
      <c r="L100" s="209">
        <v>6</v>
      </c>
      <c r="M100" s="366">
        <v>30</v>
      </c>
      <c r="N100" s="367">
        <v>5</v>
      </c>
      <c r="O100" s="211">
        <v>27</v>
      </c>
      <c r="P100" s="209">
        <v>5</v>
      </c>
      <c r="Q100" s="366">
        <v>29</v>
      </c>
      <c r="R100" s="367">
        <v>4</v>
      </c>
      <c r="S100" s="400">
        <v>26</v>
      </c>
      <c r="T100" s="399">
        <v>5</v>
      </c>
      <c r="U100" s="211"/>
      <c r="V100" s="209"/>
      <c r="W100" s="211">
        <f>SUM(E100,,,K100,M100,O100,Q100,,U100)</f>
        <v>142</v>
      </c>
      <c r="X100" s="107"/>
      <c r="Y100" s="18"/>
      <c r="Z100" s="285">
        <f>SUM(F100,,,L100,N100,P100,R100,,V100)</f>
        <v>24</v>
      </c>
      <c r="AA100" s="104">
        <v>5</v>
      </c>
    </row>
    <row r="101" spans="1:27" ht="15.75">
      <c r="A101" s="218">
        <v>7</v>
      </c>
      <c r="B101" s="117" t="s">
        <v>333</v>
      </c>
      <c r="C101" s="57" t="s">
        <v>493</v>
      </c>
      <c r="D101" s="58">
        <v>1100</v>
      </c>
      <c r="E101" s="273">
        <v>29</v>
      </c>
      <c r="F101" s="208">
        <v>5</v>
      </c>
      <c r="G101" s="484">
        <v>26</v>
      </c>
      <c r="H101" s="389">
        <v>5</v>
      </c>
      <c r="I101" s="402">
        <v>27</v>
      </c>
      <c r="J101" s="399">
        <v>4</v>
      </c>
      <c r="K101" s="400">
        <v>23</v>
      </c>
      <c r="L101" s="399">
        <v>4</v>
      </c>
      <c r="M101" s="366">
        <v>27</v>
      </c>
      <c r="N101" s="367">
        <v>4</v>
      </c>
      <c r="O101" s="211">
        <v>29</v>
      </c>
      <c r="P101" s="209">
        <v>6</v>
      </c>
      <c r="Q101" s="366">
        <v>28</v>
      </c>
      <c r="R101" s="367">
        <v>4</v>
      </c>
      <c r="S101" s="472">
        <v>27</v>
      </c>
      <c r="T101" s="314">
        <v>5</v>
      </c>
      <c r="U101" s="272"/>
      <c r="V101" s="272"/>
      <c r="W101" s="211">
        <f>SUM(E101,,,,M101,O101,Q101,S101,U101)</f>
        <v>140</v>
      </c>
      <c r="X101" s="107">
        <v>29</v>
      </c>
      <c r="Y101" s="18">
        <v>2</v>
      </c>
      <c r="Z101" s="285">
        <f>SUM(F101,,,,N101,P101,R101,T101,V101)</f>
        <v>24</v>
      </c>
      <c r="AA101" s="104">
        <v>5</v>
      </c>
    </row>
    <row r="102" spans="1:27" ht="15.75">
      <c r="A102" s="21">
        <v>8</v>
      </c>
      <c r="B102" s="117" t="s">
        <v>406</v>
      </c>
      <c r="C102" s="57" t="s">
        <v>496</v>
      </c>
      <c r="D102" s="58">
        <v>1000</v>
      </c>
      <c r="E102" s="481">
        <v>22</v>
      </c>
      <c r="F102" s="483">
        <v>4</v>
      </c>
      <c r="G102" s="311">
        <v>28</v>
      </c>
      <c r="H102" s="209">
        <v>5</v>
      </c>
      <c r="I102" s="402">
        <v>25</v>
      </c>
      <c r="J102" s="399">
        <v>3</v>
      </c>
      <c r="K102" s="474">
        <v>25</v>
      </c>
      <c r="L102" s="475">
        <v>5</v>
      </c>
      <c r="M102" s="366">
        <v>28</v>
      </c>
      <c r="N102" s="367">
        <v>5</v>
      </c>
      <c r="O102" s="211">
        <v>28</v>
      </c>
      <c r="P102" s="209">
        <v>5</v>
      </c>
      <c r="Q102" s="366">
        <v>27</v>
      </c>
      <c r="R102" s="367">
        <v>3</v>
      </c>
      <c r="S102" s="211">
        <v>29</v>
      </c>
      <c r="T102" s="209">
        <v>6</v>
      </c>
      <c r="U102" s="211"/>
      <c r="V102" s="209"/>
      <c r="W102" s="211">
        <f>SUM(,G102,,,M102,O102,Q102,S102,U102)</f>
        <v>140</v>
      </c>
      <c r="X102" s="107">
        <v>29</v>
      </c>
      <c r="Y102" s="18">
        <v>1</v>
      </c>
      <c r="Z102" s="285">
        <f>SUM(,H102,,,N102,P102,R102,T102,V102)</f>
        <v>24</v>
      </c>
      <c r="AA102" s="104">
        <v>5</v>
      </c>
    </row>
    <row r="103" spans="1:27" ht="15.75">
      <c r="A103" s="218">
        <v>9</v>
      </c>
      <c r="B103" s="117" t="s">
        <v>296</v>
      </c>
      <c r="C103" s="57" t="s">
        <v>399</v>
      </c>
      <c r="D103" s="58">
        <v>1250</v>
      </c>
      <c r="E103" s="273">
        <v>28</v>
      </c>
      <c r="F103" s="208">
        <v>5</v>
      </c>
      <c r="G103" s="344">
        <v>29</v>
      </c>
      <c r="H103" s="407">
        <v>4</v>
      </c>
      <c r="I103" s="279">
        <v>0</v>
      </c>
      <c r="J103" s="279">
        <v>0</v>
      </c>
      <c r="K103" s="211">
        <v>28</v>
      </c>
      <c r="L103" s="209">
        <v>6</v>
      </c>
      <c r="M103" s="279">
        <v>0</v>
      </c>
      <c r="N103" s="279">
        <v>0</v>
      </c>
      <c r="O103" s="211">
        <v>26</v>
      </c>
      <c r="P103" s="209">
        <v>5</v>
      </c>
      <c r="Q103" s="279">
        <v>0</v>
      </c>
      <c r="R103" s="279">
        <v>0</v>
      </c>
      <c r="S103" s="211">
        <v>25</v>
      </c>
      <c r="T103" s="209">
        <v>5</v>
      </c>
      <c r="U103" s="211"/>
      <c r="V103" s="209"/>
      <c r="W103" s="211">
        <f>SUM(E103,G103,I103,K103,M103,O103,Q103,S103,U103)</f>
        <v>136</v>
      </c>
      <c r="X103" s="107"/>
      <c r="Y103" s="18"/>
      <c r="Z103" s="285">
        <f>SUM(F103,H103,J103,L103,N103,P103,R103,T103,V103)</f>
        <v>25</v>
      </c>
      <c r="AA103" s="104">
        <v>5</v>
      </c>
    </row>
    <row r="104" spans="1:27" ht="15.75">
      <c r="A104" s="21">
        <v>10</v>
      </c>
      <c r="B104" s="163" t="s">
        <v>593</v>
      </c>
      <c r="C104" s="57" t="s">
        <v>554</v>
      </c>
      <c r="D104" s="58">
        <v>1000</v>
      </c>
      <c r="E104" s="310">
        <v>0</v>
      </c>
      <c r="F104" s="279">
        <v>0</v>
      </c>
      <c r="G104" s="324">
        <v>25</v>
      </c>
      <c r="H104" s="325">
        <v>3</v>
      </c>
      <c r="I104" s="252">
        <v>23</v>
      </c>
      <c r="J104" s="209">
        <v>3</v>
      </c>
      <c r="K104" s="279">
        <v>0</v>
      </c>
      <c r="L104" s="279">
        <v>0</v>
      </c>
      <c r="M104" s="366">
        <v>26</v>
      </c>
      <c r="N104" s="367">
        <v>3</v>
      </c>
      <c r="O104" s="279">
        <v>0</v>
      </c>
      <c r="P104" s="279">
        <v>0</v>
      </c>
      <c r="Q104" s="366">
        <v>26</v>
      </c>
      <c r="R104" s="367">
        <v>2</v>
      </c>
      <c r="S104" s="211">
        <v>24</v>
      </c>
      <c r="T104" s="209">
        <v>3</v>
      </c>
      <c r="U104" s="211"/>
      <c r="V104" s="209"/>
      <c r="W104" s="211">
        <f>SUM(E104,G104,I104,K104,M104,O104,Q104,S104,U104)</f>
        <v>124</v>
      </c>
      <c r="X104" s="107"/>
      <c r="Y104" s="18"/>
      <c r="Z104" s="285">
        <f>SUM(F104,H104,J104,L104,N104,P104,R104,T104,V104)</f>
        <v>14</v>
      </c>
      <c r="AA104" s="104">
        <v>5</v>
      </c>
    </row>
    <row r="105" spans="1:27" ht="15.75">
      <c r="A105" s="218">
        <v>11</v>
      </c>
      <c r="B105" s="117" t="s">
        <v>401</v>
      </c>
      <c r="C105" s="57" t="s">
        <v>496</v>
      </c>
      <c r="D105" s="58">
        <v>1100</v>
      </c>
      <c r="E105" s="322">
        <v>30</v>
      </c>
      <c r="F105" s="323">
        <v>6</v>
      </c>
      <c r="G105" s="234">
        <v>32</v>
      </c>
      <c r="H105" s="209">
        <v>7</v>
      </c>
      <c r="I105" s="252">
        <v>28</v>
      </c>
      <c r="J105" s="209">
        <v>4</v>
      </c>
      <c r="K105" s="211">
        <v>26</v>
      </c>
      <c r="L105" s="209">
        <v>5</v>
      </c>
      <c r="M105" s="279">
        <v>0</v>
      </c>
      <c r="N105" s="279">
        <v>0</v>
      </c>
      <c r="O105" s="279">
        <v>0</v>
      </c>
      <c r="P105" s="279">
        <v>0</v>
      </c>
      <c r="Q105" s="279">
        <v>0</v>
      </c>
      <c r="R105" s="279">
        <v>0</v>
      </c>
      <c r="S105" s="279">
        <v>0</v>
      </c>
      <c r="T105" s="279">
        <v>0</v>
      </c>
      <c r="U105" s="272"/>
      <c r="V105" s="272"/>
      <c r="W105" s="211">
        <f>SUM(E105,G105,I105,K105,M105,O105,Q105,S105,U105)</f>
        <v>116</v>
      </c>
      <c r="X105" s="107"/>
      <c r="Y105" s="18"/>
      <c r="Z105" s="285">
        <f>SUM(F105,H105,J105,L105,N105,P105,R105,T105,V105)</f>
        <v>22</v>
      </c>
      <c r="AA105" s="104">
        <v>4</v>
      </c>
    </row>
    <row r="106" spans="1:27" ht="15.75">
      <c r="A106" s="21">
        <v>12</v>
      </c>
      <c r="B106" s="117" t="s">
        <v>515</v>
      </c>
      <c r="C106" s="57" t="s">
        <v>400</v>
      </c>
      <c r="D106" s="58">
        <v>1000</v>
      </c>
      <c r="E106" s="273">
        <v>25</v>
      </c>
      <c r="F106" s="208">
        <v>5</v>
      </c>
      <c r="G106" s="279">
        <v>0</v>
      </c>
      <c r="H106" s="317">
        <v>0</v>
      </c>
      <c r="I106" s="320">
        <v>0</v>
      </c>
      <c r="J106" s="320">
        <v>0</v>
      </c>
      <c r="K106" s="279">
        <v>0</v>
      </c>
      <c r="L106" s="279">
        <v>0</v>
      </c>
      <c r="M106" s="279">
        <v>0</v>
      </c>
      <c r="N106" s="279">
        <v>0</v>
      </c>
      <c r="O106" s="211">
        <v>25</v>
      </c>
      <c r="P106" s="209">
        <v>4</v>
      </c>
      <c r="Q106" s="279">
        <v>0</v>
      </c>
      <c r="R106" s="279">
        <v>0</v>
      </c>
      <c r="S106" s="279">
        <v>0</v>
      </c>
      <c r="T106" s="279">
        <v>0</v>
      </c>
      <c r="U106" s="211"/>
      <c r="V106" s="209"/>
      <c r="W106" s="211">
        <f>SUM(E106,G106,I106,K106,M106,O106,Q106,S106,U106)</f>
        <v>50</v>
      </c>
      <c r="X106" s="107"/>
      <c r="Y106" s="18"/>
      <c r="Z106" s="285">
        <f>SUM(F106,H106,J106,L106,N106,P106,R106,T106,V106)</f>
        <v>9</v>
      </c>
      <c r="AA106" s="104">
        <v>2</v>
      </c>
    </row>
    <row r="107" spans="1:27" ht="15.75">
      <c r="A107" s="218">
        <v>13</v>
      </c>
      <c r="B107" s="117" t="s">
        <v>348</v>
      </c>
      <c r="C107" s="57" t="s">
        <v>519</v>
      </c>
      <c r="D107" s="58">
        <v>1000</v>
      </c>
      <c r="E107" s="273">
        <v>24</v>
      </c>
      <c r="F107" s="208">
        <v>5</v>
      </c>
      <c r="G107" s="317">
        <v>0</v>
      </c>
      <c r="H107" s="317">
        <v>0</v>
      </c>
      <c r="I107" s="279">
        <v>0</v>
      </c>
      <c r="J107" s="279">
        <v>0</v>
      </c>
      <c r="K107" s="279">
        <v>0</v>
      </c>
      <c r="L107" s="279">
        <v>0</v>
      </c>
      <c r="M107" s="279">
        <v>0</v>
      </c>
      <c r="N107" s="279">
        <v>0</v>
      </c>
      <c r="O107" s="211">
        <v>24</v>
      </c>
      <c r="P107" s="209">
        <v>5</v>
      </c>
      <c r="Q107" s="279">
        <v>0</v>
      </c>
      <c r="R107" s="279">
        <v>0</v>
      </c>
      <c r="S107" s="279">
        <v>0</v>
      </c>
      <c r="T107" s="279">
        <v>0</v>
      </c>
      <c r="U107" s="211"/>
      <c r="V107" s="209"/>
      <c r="W107" s="211">
        <f>SUM(E107,G107,I107,K107,M107,O107,Q107,S107,U107)</f>
        <v>48</v>
      </c>
      <c r="X107" s="107"/>
      <c r="Y107" s="18"/>
      <c r="Z107" s="285">
        <f>SUM(F107,H107,J107,L107,N107,P107,R107,T107,V107)</f>
        <v>10</v>
      </c>
      <c r="AA107" s="104">
        <v>2</v>
      </c>
    </row>
    <row r="108" spans="1:27" ht="15.75">
      <c r="A108" s="21">
        <v>14</v>
      </c>
      <c r="B108" s="163" t="s">
        <v>90</v>
      </c>
      <c r="C108" s="57" t="s">
        <v>550</v>
      </c>
      <c r="D108" s="58">
        <v>1955</v>
      </c>
      <c r="E108" s="317">
        <v>0</v>
      </c>
      <c r="F108" s="317">
        <v>0</v>
      </c>
      <c r="G108" s="279">
        <v>0</v>
      </c>
      <c r="H108" s="279">
        <v>0</v>
      </c>
      <c r="I108" s="345">
        <v>40</v>
      </c>
      <c r="J108" s="309">
        <v>6</v>
      </c>
      <c r="K108" s="279">
        <v>0</v>
      </c>
      <c r="L108" s="279">
        <v>0</v>
      </c>
      <c r="M108" s="279">
        <v>0</v>
      </c>
      <c r="N108" s="279">
        <v>0</v>
      </c>
      <c r="O108" s="279">
        <v>0</v>
      </c>
      <c r="P108" s="279">
        <v>0</v>
      </c>
      <c r="Q108" s="279">
        <v>0</v>
      </c>
      <c r="R108" s="279">
        <v>0</v>
      </c>
      <c r="S108" s="279">
        <v>0</v>
      </c>
      <c r="T108" s="279">
        <v>0</v>
      </c>
      <c r="U108" s="211"/>
      <c r="V108" s="209"/>
      <c r="W108" s="211">
        <f>SUM(E108,G108,I108,K108,M108,O108,Q108,S108,U108)</f>
        <v>40</v>
      </c>
      <c r="X108" s="107"/>
      <c r="Y108" s="18"/>
      <c r="Z108" s="285">
        <f>SUM(F108,H108,J108,L108,N108,P108,R108,T108,V108)</f>
        <v>6</v>
      </c>
      <c r="AA108" s="104">
        <v>1</v>
      </c>
    </row>
    <row r="109" spans="1:27" ht="15.75">
      <c r="A109" s="218">
        <v>15</v>
      </c>
      <c r="B109" s="117" t="s">
        <v>755</v>
      </c>
      <c r="C109" s="57" t="s">
        <v>712</v>
      </c>
      <c r="D109" s="58">
        <v>1000</v>
      </c>
      <c r="E109" s="310">
        <v>0</v>
      </c>
      <c r="F109" s="279">
        <v>0</v>
      </c>
      <c r="G109" s="317">
        <v>0</v>
      </c>
      <c r="H109" s="317">
        <v>0</v>
      </c>
      <c r="I109" s="320">
        <v>0</v>
      </c>
      <c r="J109" s="320">
        <v>0</v>
      </c>
      <c r="K109" s="211">
        <v>24</v>
      </c>
      <c r="L109" s="209">
        <v>5</v>
      </c>
      <c r="M109" s="279">
        <v>0</v>
      </c>
      <c r="N109" s="279">
        <v>0</v>
      </c>
      <c r="O109" s="279">
        <v>0</v>
      </c>
      <c r="P109" s="279">
        <v>0</v>
      </c>
      <c r="Q109" s="279">
        <v>0</v>
      </c>
      <c r="R109" s="279">
        <v>0</v>
      </c>
      <c r="S109" s="279">
        <v>0</v>
      </c>
      <c r="T109" s="279">
        <v>0</v>
      </c>
      <c r="U109" s="211"/>
      <c r="V109" s="209"/>
      <c r="W109" s="211">
        <f>SUM(E109,G109,I109,K109,M109,O109,Q109,S109,U109)</f>
        <v>24</v>
      </c>
      <c r="X109" s="107">
        <v>24</v>
      </c>
      <c r="Y109" s="18">
        <v>1</v>
      </c>
      <c r="Z109" s="285">
        <f>SUM(F109,H109,J109,L109,N109,P109,R109,T109,V109)</f>
        <v>5</v>
      </c>
      <c r="AA109" s="104">
        <v>1</v>
      </c>
    </row>
    <row r="110" spans="1:27" ht="15.75">
      <c r="A110" s="21">
        <v>16</v>
      </c>
      <c r="B110" s="163" t="s">
        <v>594</v>
      </c>
      <c r="C110" s="57" t="s">
        <v>519</v>
      </c>
      <c r="D110" s="58">
        <v>1000</v>
      </c>
      <c r="E110" s="279">
        <v>0</v>
      </c>
      <c r="F110" s="279">
        <v>0</v>
      </c>
      <c r="G110" s="311">
        <v>24</v>
      </c>
      <c r="H110" s="209">
        <v>3</v>
      </c>
      <c r="I110" s="279">
        <v>0</v>
      </c>
      <c r="J110" s="279">
        <v>0</v>
      </c>
      <c r="K110" s="279">
        <v>0</v>
      </c>
      <c r="L110" s="279">
        <v>0</v>
      </c>
      <c r="M110" s="279">
        <v>0</v>
      </c>
      <c r="N110" s="279">
        <v>0</v>
      </c>
      <c r="O110" s="279">
        <v>0</v>
      </c>
      <c r="P110" s="279">
        <v>0</v>
      </c>
      <c r="Q110" s="279">
        <v>0</v>
      </c>
      <c r="R110" s="279">
        <v>0</v>
      </c>
      <c r="S110" s="279">
        <v>0</v>
      </c>
      <c r="T110" s="279">
        <v>0</v>
      </c>
      <c r="U110" s="211"/>
      <c r="V110" s="209"/>
      <c r="W110" s="211">
        <f>SUM(E110,G110,I110,K110,M110,O110,Q110,S110,U110)</f>
        <v>24</v>
      </c>
      <c r="X110" s="107">
        <v>24</v>
      </c>
      <c r="Y110" s="18">
        <v>1</v>
      </c>
      <c r="Z110" s="285">
        <f>SUM(F110,H110,J110,L110,N110,P110,R110,T110,V110)</f>
        <v>3</v>
      </c>
      <c r="AA110" s="104">
        <v>1</v>
      </c>
    </row>
    <row r="111" spans="1:27" ht="15.75">
      <c r="A111" s="218">
        <v>17</v>
      </c>
      <c r="B111" s="117" t="s">
        <v>402</v>
      </c>
      <c r="C111" s="36" t="s">
        <v>542</v>
      </c>
      <c r="D111" s="58">
        <v>1000</v>
      </c>
      <c r="E111" s="273">
        <v>23</v>
      </c>
      <c r="F111" s="208">
        <v>4</v>
      </c>
      <c r="G111" s="318">
        <v>0</v>
      </c>
      <c r="H111" s="279">
        <v>0</v>
      </c>
      <c r="I111" s="320">
        <v>0</v>
      </c>
      <c r="J111" s="320">
        <v>0</v>
      </c>
      <c r="K111" s="279">
        <v>0</v>
      </c>
      <c r="L111" s="279">
        <v>0</v>
      </c>
      <c r="M111" s="279">
        <v>0</v>
      </c>
      <c r="N111" s="279">
        <v>0</v>
      </c>
      <c r="O111" s="279">
        <v>0</v>
      </c>
      <c r="P111" s="279">
        <v>0</v>
      </c>
      <c r="Q111" s="279">
        <v>0</v>
      </c>
      <c r="R111" s="279">
        <v>0</v>
      </c>
      <c r="S111" s="279">
        <v>0</v>
      </c>
      <c r="T111" s="279">
        <v>0</v>
      </c>
      <c r="U111" s="211"/>
      <c r="V111" s="209"/>
      <c r="W111" s="211">
        <f>SUM(E111,G111,I111,K111,M111,O111,Q111,S111,U111)</f>
        <v>23</v>
      </c>
      <c r="X111" s="107"/>
      <c r="Y111" s="278"/>
      <c r="Z111" s="285">
        <f>SUM(F111,H111,J111,L111,N111,P111,R111,T111,V111)</f>
        <v>4</v>
      </c>
      <c r="AA111" s="104">
        <v>1</v>
      </c>
    </row>
    <row r="112" spans="1:27" ht="15.75">
      <c r="A112" s="21">
        <v>18</v>
      </c>
      <c r="B112" s="117" t="s">
        <v>756</v>
      </c>
      <c r="C112" s="57" t="s">
        <v>720</v>
      </c>
      <c r="D112" s="58">
        <v>1000</v>
      </c>
      <c r="E112" s="279">
        <v>0</v>
      </c>
      <c r="F112" s="279">
        <v>0</v>
      </c>
      <c r="G112" s="279">
        <v>0</v>
      </c>
      <c r="H112" s="279">
        <v>0</v>
      </c>
      <c r="I112" s="279">
        <v>0</v>
      </c>
      <c r="J112" s="279">
        <v>0</v>
      </c>
      <c r="K112" s="211">
        <v>22</v>
      </c>
      <c r="L112" s="209">
        <v>3</v>
      </c>
      <c r="M112" s="279">
        <v>0</v>
      </c>
      <c r="N112" s="279">
        <v>0</v>
      </c>
      <c r="O112" s="279">
        <v>0</v>
      </c>
      <c r="P112" s="279">
        <v>0</v>
      </c>
      <c r="Q112" s="279">
        <v>0</v>
      </c>
      <c r="R112" s="279">
        <v>0</v>
      </c>
      <c r="S112" s="279">
        <v>0</v>
      </c>
      <c r="T112" s="279">
        <v>0</v>
      </c>
      <c r="U112" s="211"/>
      <c r="V112" s="209"/>
      <c r="W112" s="211">
        <f>SUM(E112,G112,I112,K112,M112,O112,Q112,S112,U112)</f>
        <v>22</v>
      </c>
      <c r="X112" s="107"/>
      <c r="Y112" s="278"/>
      <c r="Z112" s="285">
        <f>SUM(F112,H112,J112,L112,N112,P112,R112,T112,V112)</f>
        <v>3</v>
      </c>
      <c r="AA112" s="104">
        <v>1</v>
      </c>
    </row>
    <row r="113" spans="1:27" ht="15.75">
      <c r="A113" s="218">
        <v>19</v>
      </c>
      <c r="B113" s="117" t="s">
        <v>521</v>
      </c>
      <c r="C113" s="36" t="s">
        <v>542</v>
      </c>
      <c r="D113" s="58">
        <v>1000</v>
      </c>
      <c r="E113" s="311">
        <v>21</v>
      </c>
      <c r="F113" s="208">
        <v>4</v>
      </c>
      <c r="G113" s="279">
        <v>0</v>
      </c>
      <c r="H113" s="279">
        <v>0</v>
      </c>
      <c r="I113" s="279">
        <v>0</v>
      </c>
      <c r="J113" s="279">
        <v>0</v>
      </c>
      <c r="K113" s="279">
        <v>0</v>
      </c>
      <c r="L113" s="279">
        <v>0</v>
      </c>
      <c r="M113" s="279">
        <v>0</v>
      </c>
      <c r="N113" s="279">
        <v>0</v>
      </c>
      <c r="O113" s="279">
        <v>0</v>
      </c>
      <c r="P113" s="279">
        <v>0</v>
      </c>
      <c r="Q113" s="279">
        <v>0</v>
      </c>
      <c r="R113" s="279">
        <v>0</v>
      </c>
      <c r="S113" s="279">
        <v>0</v>
      </c>
      <c r="T113" s="279">
        <v>0</v>
      </c>
      <c r="U113" s="211"/>
      <c r="V113" s="209"/>
      <c r="W113" s="211">
        <f>SUM(E113,G113,I113,K113,M113,O113,Q113,S113,U113)</f>
        <v>21</v>
      </c>
      <c r="X113" s="107">
        <v>21</v>
      </c>
      <c r="Y113" s="18">
        <v>1</v>
      </c>
      <c r="Z113" s="285">
        <f>SUM(F113,H113,J113,L113,N113,P113,R113,T113,V113)</f>
        <v>4</v>
      </c>
      <c r="AA113" s="104">
        <v>1</v>
      </c>
    </row>
    <row r="114" spans="1:27" ht="15.75">
      <c r="A114" s="21">
        <v>20</v>
      </c>
      <c r="B114" s="117" t="s">
        <v>757</v>
      </c>
      <c r="C114" s="57" t="s">
        <v>720</v>
      </c>
      <c r="D114" s="58">
        <v>1000</v>
      </c>
      <c r="E114" s="310">
        <v>0</v>
      </c>
      <c r="F114" s="279">
        <v>0</v>
      </c>
      <c r="G114" s="317">
        <v>0</v>
      </c>
      <c r="H114" s="317">
        <v>0</v>
      </c>
      <c r="I114" s="320">
        <v>0</v>
      </c>
      <c r="J114" s="320">
        <v>0</v>
      </c>
      <c r="K114" s="211">
        <v>21</v>
      </c>
      <c r="L114" s="209">
        <v>3</v>
      </c>
      <c r="M114" s="279">
        <v>0</v>
      </c>
      <c r="N114" s="279">
        <v>0</v>
      </c>
      <c r="O114" s="279">
        <v>0</v>
      </c>
      <c r="P114" s="279">
        <v>0</v>
      </c>
      <c r="Q114" s="279">
        <v>0</v>
      </c>
      <c r="R114" s="279">
        <v>0</v>
      </c>
      <c r="S114" s="279">
        <v>0</v>
      </c>
      <c r="T114" s="279">
        <v>0</v>
      </c>
      <c r="U114" s="211"/>
      <c r="V114" s="209"/>
      <c r="W114" s="211">
        <f>SUM(E114,G114,I114,K114,M114,O114,Q114,S114,U114)</f>
        <v>21</v>
      </c>
      <c r="X114" s="107">
        <v>21</v>
      </c>
      <c r="Y114" s="278">
        <v>1</v>
      </c>
      <c r="Z114" s="285">
        <f>SUM(F114,H114,J114,L114,N114,P114,R114,T114,V114)</f>
        <v>3</v>
      </c>
      <c r="AA114" s="104">
        <v>1</v>
      </c>
    </row>
    <row r="115" spans="1:27" ht="15.75">
      <c r="A115" s="218">
        <v>21</v>
      </c>
      <c r="B115" s="117" t="s">
        <v>340</v>
      </c>
      <c r="C115" s="57" t="s">
        <v>519</v>
      </c>
      <c r="D115" s="58">
        <v>1000</v>
      </c>
      <c r="E115" s="273">
        <v>20</v>
      </c>
      <c r="F115" s="208">
        <v>4</v>
      </c>
      <c r="G115" s="317">
        <v>0</v>
      </c>
      <c r="H115" s="317">
        <v>0</v>
      </c>
      <c r="I115" s="320">
        <v>0</v>
      </c>
      <c r="J115" s="320">
        <v>0</v>
      </c>
      <c r="K115" s="279">
        <v>0</v>
      </c>
      <c r="L115" s="279">
        <v>0</v>
      </c>
      <c r="M115" s="279">
        <v>0</v>
      </c>
      <c r="N115" s="279">
        <v>0</v>
      </c>
      <c r="O115" s="279">
        <v>0</v>
      </c>
      <c r="P115" s="279">
        <v>0</v>
      </c>
      <c r="Q115" s="279">
        <v>0</v>
      </c>
      <c r="R115" s="279">
        <v>0</v>
      </c>
      <c r="S115" s="279">
        <v>0</v>
      </c>
      <c r="T115" s="279">
        <v>0</v>
      </c>
      <c r="U115" s="211"/>
      <c r="V115" s="209"/>
      <c r="W115" s="211">
        <f>SUM(E115,G115,I115,K115,M115,O115,Q115,S115,U115)</f>
        <v>20</v>
      </c>
      <c r="X115" s="107"/>
      <c r="Y115" s="18"/>
      <c r="Z115" s="285">
        <f>SUM(F115,H115,J115,L115,N115,P115,R115,T115,V115)</f>
        <v>4</v>
      </c>
      <c r="AA115" s="104">
        <v>1</v>
      </c>
    </row>
    <row r="116" spans="1:27" ht="16.5" thickBot="1">
      <c r="A116" s="9"/>
      <c r="B116" s="9"/>
      <c r="C116" s="2"/>
      <c r="D116" s="8"/>
      <c r="E116" s="290"/>
      <c r="F116" s="8"/>
      <c r="G116" s="245"/>
      <c r="H116" s="28"/>
      <c r="I116" s="245"/>
      <c r="J116" s="28"/>
      <c r="K116" s="245"/>
      <c r="L116" s="28"/>
      <c r="M116" s="245"/>
      <c r="N116" s="28"/>
      <c r="O116" s="245"/>
      <c r="P116" s="28"/>
      <c r="Q116" s="245"/>
      <c r="R116" s="28"/>
      <c r="S116" s="245"/>
      <c r="T116" s="28"/>
      <c r="U116" s="245"/>
      <c r="V116" s="28"/>
      <c r="W116" s="4"/>
      <c r="X116" s="8"/>
      <c r="Y116" s="8"/>
      <c r="Z116" s="8"/>
      <c r="AA116" s="8"/>
    </row>
    <row r="117" spans="1:27" ht="16.5" thickBot="1">
      <c r="A117" s="9"/>
      <c r="B117" s="10" t="s">
        <v>32</v>
      </c>
      <c r="C117" s="2"/>
      <c r="D117" s="8"/>
      <c r="E117" s="288"/>
      <c r="F117" s="222"/>
      <c r="G117" s="244"/>
      <c r="H117" s="12"/>
      <c r="I117" s="244"/>
      <c r="J117" s="12"/>
      <c r="K117" s="227" t="s">
        <v>1</v>
      </c>
      <c r="L117" s="12"/>
      <c r="M117" s="244"/>
      <c r="N117" s="12"/>
      <c r="O117" s="244"/>
      <c r="P117" s="12"/>
      <c r="Q117" s="244"/>
      <c r="R117" s="12"/>
      <c r="S117" s="267"/>
      <c r="T117" s="12"/>
      <c r="U117" s="439" t="s">
        <v>2</v>
      </c>
      <c r="V117" s="437"/>
      <c r="W117" s="438"/>
      <c r="X117" s="434" t="s">
        <v>3</v>
      </c>
      <c r="Y117" s="435"/>
      <c r="Z117" s="436"/>
      <c r="AA117" s="14" t="s">
        <v>4</v>
      </c>
    </row>
    <row r="118" spans="1:27" ht="15.75">
      <c r="A118" s="15"/>
      <c r="B118" s="16" t="s">
        <v>5</v>
      </c>
      <c r="C118" s="17" t="s">
        <v>6</v>
      </c>
      <c r="D118" s="17" t="s">
        <v>7</v>
      </c>
      <c r="E118" s="289" t="s">
        <v>8</v>
      </c>
      <c r="F118" s="46" t="s">
        <v>446</v>
      </c>
      <c r="G118" s="106" t="s">
        <v>9</v>
      </c>
      <c r="H118" s="107" t="s">
        <v>446</v>
      </c>
      <c r="I118" s="106" t="s">
        <v>10</v>
      </c>
      <c r="J118" s="107" t="s">
        <v>446</v>
      </c>
      <c r="K118" s="106" t="s">
        <v>11</v>
      </c>
      <c r="L118" s="107" t="s">
        <v>446</v>
      </c>
      <c r="M118" s="106" t="s">
        <v>12</v>
      </c>
      <c r="N118" s="107" t="s">
        <v>446</v>
      </c>
      <c r="O118" s="106" t="s">
        <v>13</v>
      </c>
      <c r="P118" s="107" t="s">
        <v>446</v>
      </c>
      <c r="Q118" s="106" t="s">
        <v>14</v>
      </c>
      <c r="R118" s="107" t="s">
        <v>446</v>
      </c>
      <c r="S118" s="106" t="s">
        <v>15</v>
      </c>
      <c r="T118" s="225" t="s">
        <v>446</v>
      </c>
      <c r="U118" s="255" t="s">
        <v>28</v>
      </c>
      <c r="V118" s="226" t="s">
        <v>446</v>
      </c>
      <c r="W118" s="19" t="s">
        <v>16</v>
      </c>
      <c r="X118" s="38" t="s">
        <v>17</v>
      </c>
      <c r="Y118" s="38" t="s">
        <v>234</v>
      </c>
      <c r="Z118" s="39" t="s">
        <v>18</v>
      </c>
      <c r="AA118" s="20" t="s">
        <v>19</v>
      </c>
    </row>
    <row r="119" spans="1:27" ht="15.75">
      <c r="A119" s="110" t="s">
        <v>233</v>
      </c>
      <c r="B119" s="286" t="s">
        <v>42</v>
      </c>
      <c r="C119" s="84" t="s">
        <v>426</v>
      </c>
      <c r="D119" s="58">
        <v>1868</v>
      </c>
      <c r="E119" s="273">
        <v>40</v>
      </c>
      <c r="F119" s="208">
        <v>8</v>
      </c>
      <c r="G119" s="488">
        <v>40</v>
      </c>
      <c r="H119" s="399">
        <v>7</v>
      </c>
      <c r="I119" s="402">
        <v>40</v>
      </c>
      <c r="J119" s="399">
        <v>4</v>
      </c>
      <c r="K119" s="211">
        <v>40</v>
      </c>
      <c r="L119" s="209">
        <v>7</v>
      </c>
      <c r="M119" s="211">
        <v>40</v>
      </c>
      <c r="N119" s="209">
        <v>7</v>
      </c>
      <c r="O119" s="211">
        <v>40</v>
      </c>
      <c r="P119" s="209">
        <v>8</v>
      </c>
      <c r="Q119" s="279">
        <v>0</v>
      </c>
      <c r="R119" s="279">
        <v>0</v>
      </c>
      <c r="S119" s="211">
        <v>40</v>
      </c>
      <c r="T119" s="209">
        <v>8</v>
      </c>
      <c r="U119" s="211"/>
      <c r="V119" s="209"/>
      <c r="W119" s="211">
        <f>SUM(E119,,,K119,M119,O119,Q119,S119,U119)</f>
        <v>200</v>
      </c>
      <c r="X119" s="25"/>
      <c r="Y119" s="18"/>
      <c r="Z119" s="285">
        <f>SUM(F119,,,L119,N119,P119,R119,T119,V119)</f>
        <v>38</v>
      </c>
      <c r="AA119" s="18">
        <v>5</v>
      </c>
    </row>
    <row r="120" spans="1:27" ht="15.75">
      <c r="A120" s="110" t="s">
        <v>232</v>
      </c>
      <c r="B120" s="117" t="s">
        <v>105</v>
      </c>
      <c r="C120" s="57" t="s">
        <v>496</v>
      </c>
      <c r="D120" s="58">
        <v>1801</v>
      </c>
      <c r="E120" s="273">
        <v>35</v>
      </c>
      <c r="F120" s="208">
        <v>7</v>
      </c>
      <c r="G120" s="247">
        <v>35</v>
      </c>
      <c r="H120" s="209">
        <v>7</v>
      </c>
      <c r="I120" s="327">
        <v>35</v>
      </c>
      <c r="J120" s="326">
        <v>5</v>
      </c>
      <c r="K120" s="279">
        <v>0</v>
      </c>
      <c r="L120" s="279">
        <v>0</v>
      </c>
      <c r="M120" s="279">
        <v>0</v>
      </c>
      <c r="N120" s="279">
        <v>0</v>
      </c>
      <c r="O120" s="279">
        <v>0</v>
      </c>
      <c r="P120" s="279">
        <v>0</v>
      </c>
      <c r="Q120" s="211">
        <v>35</v>
      </c>
      <c r="R120" s="209">
        <v>4</v>
      </c>
      <c r="S120" s="211">
        <v>35</v>
      </c>
      <c r="T120" s="209">
        <v>6</v>
      </c>
      <c r="U120" s="211"/>
      <c r="V120" s="209"/>
      <c r="W120" s="211">
        <f>SUM(E120,G120,I120,K120,M120,O120,Q120,S120,U120)</f>
        <v>175</v>
      </c>
      <c r="X120" s="25"/>
      <c r="Y120" s="18"/>
      <c r="Z120" s="285">
        <f>SUM(F120,H120,J120,L120,N120,P120,R120,T120,V120)</f>
        <v>29</v>
      </c>
      <c r="AA120" s="18">
        <v>5</v>
      </c>
    </row>
    <row r="121" spans="1:27" ht="15.75">
      <c r="A121" s="110" t="s">
        <v>231</v>
      </c>
      <c r="B121" s="117" t="s">
        <v>302</v>
      </c>
      <c r="C121" s="57" t="s">
        <v>511</v>
      </c>
      <c r="D121" s="58">
        <v>1000</v>
      </c>
      <c r="E121" s="273">
        <v>29</v>
      </c>
      <c r="F121" s="208">
        <v>5</v>
      </c>
      <c r="G121" s="247">
        <v>32</v>
      </c>
      <c r="H121" s="408">
        <v>6</v>
      </c>
      <c r="I121" s="317">
        <v>0</v>
      </c>
      <c r="J121" s="317">
        <v>0</v>
      </c>
      <c r="K121" s="327">
        <v>32</v>
      </c>
      <c r="L121" s="326">
        <v>6</v>
      </c>
      <c r="M121" s="211">
        <v>35</v>
      </c>
      <c r="N121" s="209">
        <v>5</v>
      </c>
      <c r="O121" s="211">
        <v>35</v>
      </c>
      <c r="P121" s="209">
        <v>7</v>
      </c>
      <c r="Q121" s="279">
        <v>0</v>
      </c>
      <c r="R121" s="279">
        <v>0</v>
      </c>
      <c r="S121" s="279">
        <v>0</v>
      </c>
      <c r="T121" s="279">
        <v>0</v>
      </c>
      <c r="U121" s="211"/>
      <c r="V121" s="209"/>
      <c r="W121" s="211">
        <f>SUM(E121,G121,I121,K121,M121,O121,Q121,S121,U121)</f>
        <v>163</v>
      </c>
      <c r="X121" s="25"/>
      <c r="Y121" s="18"/>
      <c r="Z121" s="285">
        <f>SUM(F121,H121,J121,L121,N121,P121,R121,T121,V121)</f>
        <v>29</v>
      </c>
      <c r="AA121" s="18">
        <v>5</v>
      </c>
    </row>
    <row r="122" spans="1:27" ht="15.75">
      <c r="A122" s="110" t="s">
        <v>230</v>
      </c>
      <c r="B122" s="117" t="s">
        <v>304</v>
      </c>
      <c r="C122" s="57" t="s">
        <v>511</v>
      </c>
      <c r="D122" s="58">
        <v>1000</v>
      </c>
      <c r="E122" s="273">
        <v>28</v>
      </c>
      <c r="F122" s="208">
        <v>5</v>
      </c>
      <c r="G122" s="490">
        <v>26</v>
      </c>
      <c r="H122" s="491">
        <v>5</v>
      </c>
      <c r="I122" s="327">
        <v>30</v>
      </c>
      <c r="J122" s="326">
        <v>5</v>
      </c>
      <c r="K122" s="211">
        <v>30</v>
      </c>
      <c r="L122" s="209">
        <v>6</v>
      </c>
      <c r="M122" s="211">
        <v>32</v>
      </c>
      <c r="N122" s="209">
        <v>6</v>
      </c>
      <c r="O122" s="211">
        <v>28</v>
      </c>
      <c r="P122" s="209">
        <v>4</v>
      </c>
      <c r="Q122" s="279">
        <v>0</v>
      </c>
      <c r="R122" s="279">
        <v>0</v>
      </c>
      <c r="S122" s="279">
        <v>0</v>
      </c>
      <c r="T122" s="279">
        <v>0</v>
      </c>
      <c r="U122" s="279"/>
      <c r="V122" s="279"/>
      <c r="W122" s="211">
        <f>SUM(E122,,I122,K122,M122,O122,Q122,S122,U122)</f>
        <v>148</v>
      </c>
      <c r="X122" s="25"/>
      <c r="Y122" s="18"/>
      <c r="Z122" s="285">
        <f>SUM(F122,,J122,L122,N122,P122,R122,T122,V122)</f>
        <v>26</v>
      </c>
      <c r="AA122" s="18">
        <v>5</v>
      </c>
    </row>
    <row r="123" spans="1:27" ht="15.75">
      <c r="A123" s="110" t="s">
        <v>229</v>
      </c>
      <c r="B123" s="163" t="s">
        <v>568</v>
      </c>
      <c r="C123" s="57" t="s">
        <v>91</v>
      </c>
      <c r="D123" s="58">
        <v>1250</v>
      </c>
      <c r="E123" s="328">
        <v>0</v>
      </c>
      <c r="F123" s="279">
        <v>0</v>
      </c>
      <c r="G123" s="327">
        <v>29</v>
      </c>
      <c r="H123" s="326">
        <v>6</v>
      </c>
      <c r="I123" s="317">
        <v>0</v>
      </c>
      <c r="J123" s="317">
        <v>0</v>
      </c>
      <c r="K123" s="279">
        <v>0</v>
      </c>
      <c r="L123" s="279">
        <v>0</v>
      </c>
      <c r="M123" s="211">
        <v>26</v>
      </c>
      <c r="N123" s="209">
        <v>3</v>
      </c>
      <c r="O123" s="211">
        <v>32</v>
      </c>
      <c r="P123" s="209">
        <v>6</v>
      </c>
      <c r="Q123" s="211">
        <v>30</v>
      </c>
      <c r="R123" s="209">
        <v>3</v>
      </c>
      <c r="S123" s="327">
        <v>30</v>
      </c>
      <c r="T123" s="326">
        <v>6</v>
      </c>
      <c r="U123" s="279"/>
      <c r="V123" s="279"/>
      <c r="W123" s="211">
        <f>SUM(E123,G123,I123,K123,M123,O123,Q123,S123,U123)</f>
        <v>147</v>
      </c>
      <c r="X123" s="25"/>
      <c r="Y123" s="18"/>
      <c r="Z123" s="285">
        <f>SUM(F123,H123,J123,L123,,P123,R123,T123,V123)</f>
        <v>21</v>
      </c>
      <c r="AA123" s="18">
        <v>5</v>
      </c>
    </row>
    <row r="124" spans="1:27" ht="15.75">
      <c r="A124" s="110" t="s">
        <v>241</v>
      </c>
      <c r="B124" s="117" t="s">
        <v>212</v>
      </c>
      <c r="C124" s="57" t="s">
        <v>496</v>
      </c>
      <c r="D124" s="58">
        <v>1000</v>
      </c>
      <c r="E124" s="489">
        <v>26</v>
      </c>
      <c r="F124" s="406">
        <v>5</v>
      </c>
      <c r="G124" s="488">
        <v>27</v>
      </c>
      <c r="H124" s="399">
        <v>3</v>
      </c>
      <c r="I124" s="327">
        <v>27</v>
      </c>
      <c r="J124" s="326">
        <v>4</v>
      </c>
      <c r="K124" s="327">
        <v>29</v>
      </c>
      <c r="L124" s="326">
        <v>5</v>
      </c>
      <c r="M124" s="327">
        <v>30</v>
      </c>
      <c r="N124" s="326">
        <v>6</v>
      </c>
      <c r="O124" s="247">
        <v>30</v>
      </c>
      <c r="P124" s="408">
        <v>5</v>
      </c>
      <c r="Q124" s="247">
        <v>28</v>
      </c>
      <c r="R124" s="408">
        <v>3</v>
      </c>
      <c r="S124" s="279">
        <v>0</v>
      </c>
      <c r="T124" s="279">
        <v>0</v>
      </c>
      <c r="U124" s="211"/>
      <c r="V124" s="209"/>
      <c r="W124" s="211">
        <f>SUM(,,I124,K124,M124,O124,Q124,S124,U124)</f>
        <v>144</v>
      </c>
      <c r="X124" s="25"/>
      <c r="Y124" s="18"/>
      <c r="Z124" s="285">
        <f>SUM(,,J124,L124,N124,P124,R124,T124,V124)</f>
        <v>23</v>
      </c>
      <c r="AA124" s="18">
        <v>5</v>
      </c>
    </row>
    <row r="125" spans="1:27" ht="15.75">
      <c r="A125" s="110" t="s">
        <v>225</v>
      </c>
      <c r="B125" s="117" t="s">
        <v>218</v>
      </c>
      <c r="C125" s="57" t="s">
        <v>399</v>
      </c>
      <c r="D125" s="102">
        <v>1250</v>
      </c>
      <c r="E125" s="413">
        <v>27</v>
      </c>
      <c r="F125" s="482">
        <v>4</v>
      </c>
      <c r="G125" s="247">
        <v>28</v>
      </c>
      <c r="H125" s="209">
        <v>6</v>
      </c>
      <c r="I125" s="279">
        <v>0</v>
      </c>
      <c r="J125" s="279">
        <v>0</v>
      </c>
      <c r="K125" s="327">
        <v>28</v>
      </c>
      <c r="L125" s="326">
        <v>5</v>
      </c>
      <c r="M125" s="327">
        <v>29</v>
      </c>
      <c r="N125" s="326">
        <v>6</v>
      </c>
      <c r="O125" s="247">
        <v>27</v>
      </c>
      <c r="P125" s="408">
        <v>5</v>
      </c>
      <c r="Q125" s="279">
        <v>0</v>
      </c>
      <c r="R125" s="279">
        <v>0</v>
      </c>
      <c r="S125" s="211">
        <v>29</v>
      </c>
      <c r="T125" s="209">
        <v>5</v>
      </c>
      <c r="U125" s="279"/>
      <c r="V125" s="279"/>
      <c r="W125" s="211">
        <f>SUM(,G125,I125,K125,M125,O125,Q125,S125,U125)</f>
        <v>141</v>
      </c>
      <c r="X125" s="25"/>
      <c r="Y125" s="18"/>
      <c r="Z125" s="285">
        <f>SUM(,H125,J125,L125,N125,P125,R125,T125,V125)</f>
        <v>27</v>
      </c>
      <c r="AA125" s="18">
        <v>5</v>
      </c>
    </row>
    <row r="126" spans="1:27" ht="15.75">
      <c r="A126" s="110" t="s">
        <v>454</v>
      </c>
      <c r="B126" s="117" t="s">
        <v>173</v>
      </c>
      <c r="C126" s="57" t="s">
        <v>426</v>
      </c>
      <c r="D126" s="58">
        <v>1250</v>
      </c>
      <c r="E126" s="322">
        <v>32</v>
      </c>
      <c r="F126" s="323">
        <v>5</v>
      </c>
      <c r="G126" s="247">
        <v>25</v>
      </c>
      <c r="H126" s="209">
        <v>5</v>
      </c>
      <c r="I126" s="252">
        <v>25</v>
      </c>
      <c r="J126" s="209">
        <v>4</v>
      </c>
      <c r="K126" s="279">
        <v>0</v>
      </c>
      <c r="L126" s="279">
        <v>0</v>
      </c>
      <c r="M126" s="279">
        <v>0</v>
      </c>
      <c r="N126" s="279">
        <v>0</v>
      </c>
      <c r="O126" s="211">
        <v>29</v>
      </c>
      <c r="P126" s="209">
        <v>5</v>
      </c>
      <c r="Q126" s="211">
        <v>29</v>
      </c>
      <c r="R126" s="209">
        <v>4</v>
      </c>
      <c r="S126" s="279">
        <v>0</v>
      </c>
      <c r="T126" s="279">
        <v>0</v>
      </c>
      <c r="U126" s="211"/>
      <c r="V126" s="209"/>
      <c r="W126" s="211">
        <f>SUM(E126,G126,I126,K126,M126,O126,Q126,S126,U126)</f>
        <v>140</v>
      </c>
      <c r="X126" s="25"/>
      <c r="Y126" s="18"/>
      <c r="Z126" s="285">
        <f>SUM(F126,H126,J126,L126,N126,P126,R126,T126,V126)</f>
        <v>23</v>
      </c>
      <c r="AA126" s="18">
        <v>5</v>
      </c>
    </row>
    <row r="127" spans="1:27" ht="15.75">
      <c r="A127" s="110" t="s">
        <v>469</v>
      </c>
      <c r="B127" s="163" t="s">
        <v>58</v>
      </c>
      <c r="C127" s="36" t="s">
        <v>235</v>
      </c>
      <c r="D127" s="58">
        <v>1000</v>
      </c>
      <c r="E127" s="328">
        <v>0</v>
      </c>
      <c r="F127" s="279">
        <v>0</v>
      </c>
      <c r="G127" s="488">
        <v>22</v>
      </c>
      <c r="H127" s="399">
        <v>4</v>
      </c>
      <c r="I127" s="327">
        <v>23</v>
      </c>
      <c r="J127" s="326">
        <v>2</v>
      </c>
      <c r="K127" s="279">
        <v>0</v>
      </c>
      <c r="L127" s="279">
        <v>0</v>
      </c>
      <c r="M127" s="327">
        <v>24</v>
      </c>
      <c r="N127" s="326">
        <v>3</v>
      </c>
      <c r="O127" s="247">
        <v>25</v>
      </c>
      <c r="P127" s="408">
        <v>4</v>
      </c>
      <c r="Q127" s="247">
        <v>26</v>
      </c>
      <c r="R127" s="408">
        <v>2</v>
      </c>
      <c r="S127" s="211">
        <v>28</v>
      </c>
      <c r="T127" s="209">
        <v>4</v>
      </c>
      <c r="U127" s="279"/>
      <c r="V127" s="279"/>
      <c r="W127" s="211">
        <f>SUM(E127,,I127,K127,M127,O127,Q127,S127,U127)</f>
        <v>126</v>
      </c>
      <c r="X127" s="25"/>
      <c r="Y127" s="18"/>
      <c r="Z127" s="285">
        <f>SUM(F127,,J127,L127,N127,P127,R127,T127,V127)</f>
        <v>15</v>
      </c>
      <c r="AA127" s="18">
        <v>5</v>
      </c>
    </row>
    <row r="128" spans="1:27" ht="15.75">
      <c r="A128" s="110" t="s">
        <v>470</v>
      </c>
      <c r="B128" s="163" t="s">
        <v>301</v>
      </c>
      <c r="C128" s="57" t="s">
        <v>513</v>
      </c>
      <c r="D128" s="58">
        <v>1540</v>
      </c>
      <c r="E128" s="310">
        <v>0</v>
      </c>
      <c r="F128" s="279">
        <v>0</v>
      </c>
      <c r="G128" s="327">
        <v>30</v>
      </c>
      <c r="H128" s="326">
        <v>6</v>
      </c>
      <c r="I128" s="327">
        <v>29</v>
      </c>
      <c r="J128" s="326">
        <v>5</v>
      </c>
      <c r="K128" s="279">
        <v>0</v>
      </c>
      <c r="L128" s="279">
        <v>0</v>
      </c>
      <c r="M128" s="279">
        <v>0</v>
      </c>
      <c r="N128" s="279">
        <v>0</v>
      </c>
      <c r="O128" s="279">
        <v>0</v>
      </c>
      <c r="P128" s="279">
        <v>0</v>
      </c>
      <c r="Q128" s="211">
        <v>32</v>
      </c>
      <c r="R128" s="209">
        <v>5</v>
      </c>
      <c r="S128" s="327">
        <v>32</v>
      </c>
      <c r="T128" s="326">
        <v>6</v>
      </c>
      <c r="U128" s="279"/>
      <c r="V128" s="279"/>
      <c r="W128" s="211">
        <f>SUM(E128,G128,I128,K128,M128,O128,Q128,S128,U128)</f>
        <v>123</v>
      </c>
      <c r="X128" s="25"/>
      <c r="Y128" s="18"/>
      <c r="Z128" s="285">
        <f>SUM(F128,H128,J128,L128,N128,P128,R128,T128,V128)</f>
        <v>22</v>
      </c>
      <c r="AA128" s="18">
        <v>4</v>
      </c>
    </row>
    <row r="129" spans="1:27" ht="15.75">
      <c r="A129" s="110" t="s">
        <v>669</v>
      </c>
      <c r="B129" s="117" t="s">
        <v>525</v>
      </c>
      <c r="C129" s="57" t="s">
        <v>524</v>
      </c>
      <c r="D129" s="58">
        <v>1000</v>
      </c>
      <c r="E129" s="322">
        <v>23</v>
      </c>
      <c r="F129" s="323">
        <v>4</v>
      </c>
      <c r="G129" s="324">
        <v>23</v>
      </c>
      <c r="H129" s="325">
        <v>4</v>
      </c>
      <c r="I129" s="327">
        <v>24</v>
      </c>
      <c r="J129" s="326">
        <v>3</v>
      </c>
      <c r="K129" s="279">
        <v>0</v>
      </c>
      <c r="L129" s="279">
        <v>0</v>
      </c>
      <c r="M129" s="279">
        <v>0</v>
      </c>
      <c r="N129" s="279">
        <v>0</v>
      </c>
      <c r="O129" s="247">
        <v>24</v>
      </c>
      <c r="P129" s="408">
        <v>4</v>
      </c>
      <c r="Q129" s="279">
        <v>0</v>
      </c>
      <c r="R129" s="279">
        <v>0</v>
      </c>
      <c r="S129" s="279">
        <v>0</v>
      </c>
      <c r="T129" s="279">
        <v>0</v>
      </c>
      <c r="U129" s="279"/>
      <c r="V129" s="279"/>
      <c r="W129" s="211">
        <f>SUM(E129,G129,I129,K129,M129,O129,Q129,S129,U129)</f>
        <v>94</v>
      </c>
      <c r="X129" s="25"/>
      <c r="Y129" s="18"/>
      <c r="Z129" s="285">
        <f>SUM(F129,H129,J129,L129,N129,P129,R129,T129,V129)</f>
        <v>15</v>
      </c>
      <c r="AA129" s="18">
        <v>4</v>
      </c>
    </row>
    <row r="130" spans="1:27" ht="15.75">
      <c r="A130" s="110" t="s">
        <v>670</v>
      </c>
      <c r="B130" s="117" t="s">
        <v>531</v>
      </c>
      <c r="C130" s="57" t="s">
        <v>524</v>
      </c>
      <c r="D130" s="58">
        <v>1000</v>
      </c>
      <c r="E130" s="287">
        <v>22</v>
      </c>
      <c r="F130" s="208">
        <v>2</v>
      </c>
      <c r="G130" s="324">
        <v>21</v>
      </c>
      <c r="H130" s="325">
        <v>3</v>
      </c>
      <c r="I130" s="327">
        <v>22</v>
      </c>
      <c r="J130" s="326">
        <v>2</v>
      </c>
      <c r="K130" s="279">
        <v>0</v>
      </c>
      <c r="L130" s="279">
        <v>0</v>
      </c>
      <c r="M130" s="279">
        <v>0</v>
      </c>
      <c r="N130" s="279">
        <v>0</v>
      </c>
      <c r="O130" s="247">
        <v>26</v>
      </c>
      <c r="P130" s="408">
        <v>2</v>
      </c>
      <c r="Q130" s="279">
        <v>0</v>
      </c>
      <c r="R130" s="279">
        <v>0</v>
      </c>
      <c r="S130" s="279">
        <v>0</v>
      </c>
      <c r="T130" s="279">
        <v>0</v>
      </c>
      <c r="U130" s="211"/>
      <c r="V130" s="209"/>
      <c r="W130" s="211">
        <f>SUM(E130,G130,I130,K130,M130,O130,Q130,S130,U130)</f>
        <v>91</v>
      </c>
      <c r="X130" s="25"/>
      <c r="Y130" s="18"/>
      <c r="Z130" s="285">
        <f>SUM(F130,H130,J130,L130,N130,P130,R130,T130,V130)</f>
        <v>9</v>
      </c>
      <c r="AA130" s="18">
        <v>4</v>
      </c>
    </row>
    <row r="131" spans="1:27" ht="15.75">
      <c r="A131" s="110" t="s">
        <v>609</v>
      </c>
      <c r="B131" s="117" t="s">
        <v>77</v>
      </c>
      <c r="C131" s="57" t="s">
        <v>371</v>
      </c>
      <c r="D131" s="58">
        <v>1334</v>
      </c>
      <c r="E131" s="273">
        <v>30</v>
      </c>
      <c r="F131" s="208">
        <v>6</v>
      </c>
      <c r="G131" s="279">
        <v>0</v>
      </c>
      <c r="H131" s="279">
        <v>0</v>
      </c>
      <c r="I131" s="327">
        <v>28</v>
      </c>
      <c r="J131" s="326">
        <v>4</v>
      </c>
      <c r="K131" s="279">
        <v>0</v>
      </c>
      <c r="L131" s="279">
        <v>0</v>
      </c>
      <c r="M131" s="211">
        <v>28</v>
      </c>
      <c r="N131" s="209">
        <v>5</v>
      </c>
      <c r="O131" s="279">
        <v>0</v>
      </c>
      <c r="P131" s="279">
        <v>0</v>
      </c>
      <c r="Q131" s="279">
        <v>0</v>
      </c>
      <c r="R131" s="279">
        <v>0</v>
      </c>
      <c r="S131" s="279">
        <v>0</v>
      </c>
      <c r="T131" s="279">
        <v>0</v>
      </c>
      <c r="U131" s="211"/>
      <c r="V131" s="209"/>
      <c r="W131" s="211">
        <f>SUM(E131,G131,I131,K131,M131,O131,Q131,S131,U131)</f>
        <v>86</v>
      </c>
      <c r="X131" s="25"/>
      <c r="Y131" s="18"/>
      <c r="Z131" s="285">
        <f>SUM(F131,H131,J131,L131,N131,P131,R131,T131,V131)</f>
        <v>15</v>
      </c>
      <c r="AA131" s="18">
        <v>3</v>
      </c>
    </row>
    <row r="132" spans="1:27" ht="15.75">
      <c r="A132" s="110" t="s">
        <v>610</v>
      </c>
      <c r="B132" s="117" t="s">
        <v>523</v>
      </c>
      <c r="C132" s="57" t="s">
        <v>524</v>
      </c>
      <c r="D132" s="58">
        <v>1000</v>
      </c>
      <c r="E132" s="311">
        <v>24</v>
      </c>
      <c r="F132" s="208">
        <v>4</v>
      </c>
      <c r="G132" s="327">
        <v>24</v>
      </c>
      <c r="H132" s="326">
        <v>4</v>
      </c>
      <c r="I132" s="252">
        <v>26</v>
      </c>
      <c r="J132" s="209">
        <v>4</v>
      </c>
      <c r="K132" s="279">
        <v>0</v>
      </c>
      <c r="L132" s="279">
        <v>0</v>
      </c>
      <c r="M132" s="279">
        <v>0</v>
      </c>
      <c r="N132" s="279">
        <v>0</v>
      </c>
      <c r="O132" s="279">
        <v>0</v>
      </c>
      <c r="P132" s="279">
        <v>0</v>
      </c>
      <c r="Q132" s="279">
        <v>0</v>
      </c>
      <c r="R132" s="279">
        <v>0</v>
      </c>
      <c r="S132" s="279">
        <v>0</v>
      </c>
      <c r="T132" s="279">
        <v>0</v>
      </c>
      <c r="U132" s="279"/>
      <c r="V132" s="279"/>
      <c r="W132" s="211">
        <f>SUM(E132,G132,I132,K132,M132,O132,Q132,S132,U132)</f>
        <v>74</v>
      </c>
      <c r="X132" s="25"/>
      <c r="Y132" s="18"/>
      <c r="Z132" s="285">
        <f>SUM(F132,H132,J132,L132,N132,P132,R132,T132,V132)</f>
        <v>12</v>
      </c>
      <c r="AA132" s="18">
        <v>3</v>
      </c>
    </row>
    <row r="133" spans="1:27" ht="15.75">
      <c r="A133" s="110" t="s">
        <v>611</v>
      </c>
      <c r="B133" s="163" t="s">
        <v>103</v>
      </c>
      <c r="C133" s="57" t="s">
        <v>550</v>
      </c>
      <c r="D133" s="58">
        <v>1607</v>
      </c>
      <c r="E133" s="328">
        <v>0</v>
      </c>
      <c r="F133" s="279">
        <v>0</v>
      </c>
      <c r="G133" s="279">
        <v>0</v>
      </c>
      <c r="H133" s="279">
        <v>0</v>
      </c>
      <c r="I133" s="349">
        <v>32</v>
      </c>
      <c r="J133" s="350">
        <v>5</v>
      </c>
      <c r="K133" s="279">
        <v>0</v>
      </c>
      <c r="L133" s="279">
        <v>0</v>
      </c>
      <c r="M133" s="279">
        <v>0</v>
      </c>
      <c r="N133" s="279">
        <v>0</v>
      </c>
      <c r="O133" s="279">
        <v>0</v>
      </c>
      <c r="P133" s="279">
        <v>0</v>
      </c>
      <c r="Q133" s="247">
        <v>40</v>
      </c>
      <c r="R133" s="408">
        <v>6</v>
      </c>
      <c r="S133" s="279">
        <v>0</v>
      </c>
      <c r="T133" s="279">
        <v>0</v>
      </c>
      <c r="U133" s="211"/>
      <c r="V133" s="209"/>
      <c r="W133" s="211">
        <f>SUM(E133,G133,I133,K133,M133,O133,Q133,S133,U133)</f>
        <v>72</v>
      </c>
      <c r="X133" s="25"/>
      <c r="Y133" s="18"/>
      <c r="Z133" s="285">
        <f>SUM(F133,H133,J133,L133,N133,P133,R133,T133,V133)</f>
        <v>11</v>
      </c>
      <c r="AA133" s="18">
        <v>2</v>
      </c>
    </row>
    <row r="134" spans="1:27" ht="15.75">
      <c r="A134" s="110" t="s">
        <v>671</v>
      </c>
      <c r="B134" s="424" t="s">
        <v>66</v>
      </c>
      <c r="C134" s="304" t="s">
        <v>371</v>
      </c>
      <c r="D134" s="119">
        <v>1326</v>
      </c>
      <c r="E134" s="317">
        <v>0</v>
      </c>
      <c r="F134" s="317">
        <v>0</v>
      </c>
      <c r="G134" s="279">
        <v>0</v>
      </c>
      <c r="H134" s="279">
        <v>0</v>
      </c>
      <c r="I134" s="317">
        <v>0</v>
      </c>
      <c r="J134" s="317">
        <v>0</v>
      </c>
      <c r="K134" s="327">
        <v>35</v>
      </c>
      <c r="L134" s="326">
        <v>6</v>
      </c>
      <c r="M134" s="327">
        <v>27</v>
      </c>
      <c r="N134" s="326">
        <v>5</v>
      </c>
      <c r="O134" s="279">
        <v>0</v>
      </c>
      <c r="P134" s="279">
        <v>0</v>
      </c>
      <c r="Q134" s="279">
        <v>0</v>
      </c>
      <c r="R134" s="279">
        <v>0</v>
      </c>
      <c r="S134" s="279">
        <v>0</v>
      </c>
      <c r="T134" s="279">
        <v>0</v>
      </c>
      <c r="U134" s="279"/>
      <c r="V134" s="279"/>
      <c r="W134" s="211">
        <f>SUM(E134,G134,I134,K134,M134,O134,Q134,S134,U134)</f>
        <v>62</v>
      </c>
      <c r="X134" s="25"/>
      <c r="Y134" s="18"/>
      <c r="Z134" s="285">
        <f>SUM(F134,H134,J134,L134,N134,P134,R134,T134,V134)</f>
        <v>11</v>
      </c>
      <c r="AA134" s="18">
        <v>2</v>
      </c>
    </row>
    <row r="135" spans="1:27" ht="15.75">
      <c r="A135" s="110"/>
      <c r="B135" s="73" t="s">
        <v>830</v>
      </c>
      <c r="C135" s="73" t="s">
        <v>91</v>
      </c>
      <c r="D135" s="119">
        <v>1000</v>
      </c>
      <c r="E135" s="279">
        <v>0</v>
      </c>
      <c r="F135" s="279">
        <v>0</v>
      </c>
      <c r="G135" s="279">
        <v>0</v>
      </c>
      <c r="H135" s="279">
        <v>0</v>
      </c>
      <c r="I135" s="279">
        <v>0</v>
      </c>
      <c r="J135" s="279">
        <v>0</v>
      </c>
      <c r="K135" s="279">
        <v>0</v>
      </c>
      <c r="L135" s="279">
        <v>0</v>
      </c>
      <c r="M135" s="279">
        <v>0</v>
      </c>
      <c r="N135" s="279">
        <v>0</v>
      </c>
      <c r="O135" s="279">
        <v>0</v>
      </c>
      <c r="P135" s="279">
        <v>0</v>
      </c>
      <c r="Q135" s="247">
        <v>27</v>
      </c>
      <c r="R135" s="408">
        <v>3</v>
      </c>
      <c r="S135" s="279">
        <v>0</v>
      </c>
      <c r="T135" s="279">
        <v>0</v>
      </c>
      <c r="U135" s="211"/>
      <c r="V135" s="209"/>
      <c r="W135" s="211">
        <f>SUM(E135,G135,I135,K135,M135,O135,Q135,S135,U135)</f>
        <v>27</v>
      </c>
      <c r="X135" s="25"/>
      <c r="Y135" s="18"/>
      <c r="Z135" s="285">
        <f>SUM(F135,H135,J135,L135,N135,P135,R135,T135,V135)</f>
        <v>3</v>
      </c>
      <c r="AA135" s="18">
        <v>1</v>
      </c>
    </row>
    <row r="136" spans="1:27" ht="15.75">
      <c r="A136" s="110" t="s">
        <v>672</v>
      </c>
      <c r="B136" s="57" t="s">
        <v>778</v>
      </c>
      <c r="C136" s="57" t="s">
        <v>779</v>
      </c>
      <c r="D136" s="119">
        <v>1000</v>
      </c>
      <c r="E136" s="317">
        <v>0</v>
      </c>
      <c r="F136" s="317">
        <v>0</v>
      </c>
      <c r="G136" s="317">
        <v>0</v>
      </c>
      <c r="H136" s="317">
        <v>0</v>
      </c>
      <c r="I136" s="317">
        <v>0</v>
      </c>
      <c r="J136" s="317">
        <v>0</v>
      </c>
      <c r="K136" s="317">
        <v>0</v>
      </c>
      <c r="L136" s="317">
        <v>0</v>
      </c>
      <c r="M136" s="211">
        <v>25</v>
      </c>
      <c r="N136" s="209">
        <v>4</v>
      </c>
      <c r="O136" s="279">
        <v>0</v>
      </c>
      <c r="P136" s="279">
        <v>0</v>
      </c>
      <c r="Q136" s="279">
        <v>0</v>
      </c>
      <c r="R136" s="279">
        <v>0</v>
      </c>
      <c r="S136" s="279">
        <v>0</v>
      </c>
      <c r="T136" s="279">
        <v>0</v>
      </c>
      <c r="U136" s="279"/>
      <c r="V136" s="279"/>
      <c r="W136" s="211">
        <f>SUM(E136,G136,I136,K136,M136,O136,Q136,S136,U136)</f>
        <v>25</v>
      </c>
      <c r="X136" s="25">
        <v>25</v>
      </c>
      <c r="Y136" s="18">
        <v>1</v>
      </c>
      <c r="Z136" s="285">
        <f>SUM(F136,H136,J136,L136,N136,P136,R136,T136,V136)</f>
        <v>4</v>
      </c>
      <c r="AA136" s="18">
        <v>1</v>
      </c>
    </row>
    <row r="137" spans="1:27" ht="15.75">
      <c r="A137" s="110" t="s">
        <v>673</v>
      </c>
      <c r="B137" s="275" t="s">
        <v>208</v>
      </c>
      <c r="C137" s="207" t="s">
        <v>400</v>
      </c>
      <c r="D137" s="116">
        <v>1000</v>
      </c>
      <c r="E137" s="273">
        <v>25</v>
      </c>
      <c r="F137" s="208">
        <v>3</v>
      </c>
      <c r="G137" s="279">
        <v>0</v>
      </c>
      <c r="H137" s="279">
        <v>0</v>
      </c>
      <c r="I137" s="279">
        <v>0</v>
      </c>
      <c r="J137" s="279">
        <v>0</v>
      </c>
      <c r="K137" s="279">
        <v>0</v>
      </c>
      <c r="L137" s="279">
        <v>0</v>
      </c>
      <c r="M137" s="279">
        <v>0</v>
      </c>
      <c r="N137" s="279">
        <v>0</v>
      </c>
      <c r="O137" s="279">
        <v>0</v>
      </c>
      <c r="P137" s="279">
        <v>0</v>
      </c>
      <c r="Q137" s="279">
        <v>0</v>
      </c>
      <c r="R137" s="279">
        <v>0</v>
      </c>
      <c r="S137" s="279">
        <v>0</v>
      </c>
      <c r="T137" s="279">
        <v>0</v>
      </c>
      <c r="U137" s="279"/>
      <c r="V137" s="279"/>
      <c r="W137" s="211">
        <f>SUM(E137,G137,I137,K137,M137,O137,Q137,S137,U137)</f>
        <v>25</v>
      </c>
      <c r="X137" s="25">
        <v>25</v>
      </c>
      <c r="Y137" s="18">
        <v>1</v>
      </c>
      <c r="Z137" s="285">
        <f>SUM(F137,H137,J137,L137,N137,P137,R137,T137,V137)</f>
        <v>3</v>
      </c>
      <c r="AA137" s="18">
        <v>1</v>
      </c>
    </row>
    <row r="138" spans="1:27" ht="16.5" thickBot="1">
      <c r="A138" s="1"/>
      <c r="B138" s="9"/>
      <c r="C138" s="233" t="s">
        <v>381</v>
      </c>
      <c r="D138" s="6"/>
      <c r="E138" s="291"/>
      <c r="F138" s="6"/>
      <c r="G138" s="248"/>
      <c r="H138" s="30"/>
      <c r="I138" s="248"/>
      <c r="J138" s="30"/>
      <c r="K138" s="248"/>
      <c r="L138" s="30"/>
      <c r="M138" s="248"/>
      <c r="N138" s="30"/>
      <c r="O138" s="248"/>
      <c r="P138" s="30"/>
      <c r="Q138" s="248"/>
      <c r="R138" s="30"/>
      <c r="S138" s="248"/>
      <c r="T138" s="30"/>
      <c r="U138" s="248"/>
      <c r="V138" s="30"/>
      <c r="W138" s="29"/>
      <c r="X138" s="6"/>
      <c r="Y138" s="6"/>
      <c r="Z138" s="6"/>
      <c r="AA138" s="6"/>
    </row>
    <row r="139" spans="1:27" ht="16.5" thickBot="1">
      <c r="A139" s="9"/>
      <c r="B139" s="10" t="s">
        <v>33</v>
      </c>
      <c r="C139" s="2"/>
      <c r="D139" s="8"/>
      <c r="E139" s="288"/>
      <c r="F139" s="222"/>
      <c r="G139" s="244"/>
      <c r="H139" s="12"/>
      <c r="I139" s="244"/>
      <c r="J139" s="12"/>
      <c r="K139" s="227" t="s">
        <v>1</v>
      </c>
      <c r="L139" s="12"/>
      <c r="M139" s="244"/>
      <c r="N139" s="12"/>
      <c r="O139" s="244"/>
      <c r="P139" s="12"/>
      <c r="Q139" s="244"/>
      <c r="R139" s="12"/>
      <c r="S139" s="267"/>
      <c r="T139" s="12"/>
      <c r="U139" s="439" t="s">
        <v>2</v>
      </c>
      <c r="V139" s="437"/>
      <c r="W139" s="438"/>
      <c r="X139" s="434" t="s">
        <v>3</v>
      </c>
      <c r="Y139" s="435"/>
      <c r="Z139" s="436"/>
      <c r="AA139" s="14" t="s">
        <v>4</v>
      </c>
    </row>
    <row r="140" spans="1:27" ht="15.75">
      <c r="A140" s="15"/>
      <c r="B140" s="16" t="s">
        <v>5</v>
      </c>
      <c r="C140" s="17" t="s">
        <v>6</v>
      </c>
      <c r="D140" s="17" t="s">
        <v>7</v>
      </c>
      <c r="E140" s="289" t="s">
        <v>8</v>
      </c>
      <c r="F140" s="46" t="s">
        <v>446</v>
      </c>
      <c r="G140" s="106" t="s">
        <v>9</v>
      </c>
      <c r="H140" s="107" t="s">
        <v>446</v>
      </c>
      <c r="I140" s="106" t="s">
        <v>10</v>
      </c>
      <c r="J140" s="107" t="s">
        <v>446</v>
      </c>
      <c r="K140" s="106" t="s">
        <v>11</v>
      </c>
      <c r="L140" s="107" t="s">
        <v>446</v>
      </c>
      <c r="M140" s="106" t="s">
        <v>12</v>
      </c>
      <c r="N140" s="107" t="s">
        <v>446</v>
      </c>
      <c r="O140" s="106" t="s">
        <v>13</v>
      </c>
      <c r="P140" s="107" t="s">
        <v>446</v>
      </c>
      <c r="Q140" s="106" t="s">
        <v>14</v>
      </c>
      <c r="R140" s="107" t="s">
        <v>446</v>
      </c>
      <c r="S140" s="106" t="s">
        <v>15</v>
      </c>
      <c r="T140" s="225" t="s">
        <v>446</v>
      </c>
      <c r="U140" s="255" t="s">
        <v>28</v>
      </c>
      <c r="V140" s="226" t="s">
        <v>446</v>
      </c>
      <c r="W140" s="19" t="s">
        <v>16</v>
      </c>
      <c r="X140" s="38" t="s">
        <v>17</v>
      </c>
      <c r="Y140" s="38" t="s">
        <v>234</v>
      </c>
      <c r="Z140" s="39" t="s">
        <v>18</v>
      </c>
      <c r="AA140" s="20" t="s">
        <v>19</v>
      </c>
    </row>
    <row r="141" spans="1:27" ht="15.75">
      <c r="A141" s="238" t="s">
        <v>233</v>
      </c>
      <c r="B141" s="286" t="s">
        <v>488</v>
      </c>
      <c r="C141" s="84" t="s">
        <v>87</v>
      </c>
      <c r="D141" s="58">
        <v>1000</v>
      </c>
      <c r="E141" s="270">
        <v>40</v>
      </c>
      <c r="F141" s="208">
        <v>3</v>
      </c>
      <c r="G141" s="243">
        <v>35</v>
      </c>
      <c r="H141" s="228">
        <v>1</v>
      </c>
      <c r="I141" s="328">
        <v>0</v>
      </c>
      <c r="J141" s="328">
        <v>0</v>
      </c>
      <c r="K141" s="214">
        <v>40</v>
      </c>
      <c r="L141" s="209">
        <v>2</v>
      </c>
      <c r="M141" s="328">
        <v>0</v>
      </c>
      <c r="N141" s="328">
        <v>0</v>
      </c>
      <c r="O141" s="211">
        <v>32</v>
      </c>
      <c r="P141" s="209">
        <v>1</v>
      </c>
      <c r="Q141" s="214">
        <v>40</v>
      </c>
      <c r="R141" s="209">
        <v>2</v>
      </c>
      <c r="S141" s="390">
        <v>0</v>
      </c>
      <c r="T141" s="390">
        <v>0</v>
      </c>
      <c r="U141" s="243"/>
      <c r="V141" s="228"/>
      <c r="W141" s="211">
        <f>SUM(E141,G141,I141,K141,M141,O141,Q141,S141,U141)</f>
        <v>187</v>
      </c>
      <c r="X141" s="262"/>
      <c r="Y141" s="274"/>
      <c r="Z141" s="285">
        <f>SUM(F141,H141,J141,L141,N141,P141,R141,T141,V141)</f>
        <v>9</v>
      </c>
      <c r="AA141" s="274">
        <v>5</v>
      </c>
    </row>
    <row r="142" spans="1:27" ht="15.75">
      <c r="A142" s="238" t="s">
        <v>232</v>
      </c>
      <c r="B142" s="329" t="s">
        <v>591</v>
      </c>
      <c r="C142" s="57" t="s">
        <v>92</v>
      </c>
      <c r="D142" s="58">
        <v>1000</v>
      </c>
      <c r="E142" s="328">
        <v>0</v>
      </c>
      <c r="F142" s="328">
        <v>0</v>
      </c>
      <c r="G142" s="243">
        <v>40</v>
      </c>
      <c r="H142" s="228">
        <v>3</v>
      </c>
      <c r="I142" s="328">
        <v>0</v>
      </c>
      <c r="J142" s="328">
        <v>0</v>
      </c>
      <c r="K142" s="328">
        <v>0</v>
      </c>
      <c r="L142" s="328">
        <v>0</v>
      </c>
      <c r="M142" s="328">
        <v>0</v>
      </c>
      <c r="N142" s="328">
        <v>0</v>
      </c>
      <c r="O142" s="277">
        <v>35</v>
      </c>
      <c r="P142" s="212">
        <v>3</v>
      </c>
      <c r="Q142" s="390">
        <v>0</v>
      </c>
      <c r="R142" s="390">
        <v>0</v>
      </c>
      <c r="S142" s="243">
        <v>40</v>
      </c>
      <c r="T142" s="228">
        <v>4</v>
      </c>
      <c r="U142" s="243"/>
      <c r="V142" s="228"/>
      <c r="W142" s="211">
        <f>SUM(E142,G142,I142,K142,M142,O142,Q142,S142,U142)</f>
        <v>115</v>
      </c>
      <c r="X142" s="262"/>
      <c r="Y142" s="274"/>
      <c r="Z142" s="285">
        <f>SUM(F142,H142,J142,L142,N142,P142,R142,T142,V142)</f>
        <v>10</v>
      </c>
      <c r="AA142" s="274">
        <v>3</v>
      </c>
    </row>
    <row r="143" spans="1:27" ht="15.75">
      <c r="A143" s="110" t="s">
        <v>231</v>
      </c>
      <c r="B143" s="117" t="s">
        <v>740</v>
      </c>
      <c r="C143" s="57" t="s">
        <v>719</v>
      </c>
      <c r="D143" s="58">
        <v>1000</v>
      </c>
      <c r="E143" s="279">
        <v>0</v>
      </c>
      <c r="F143" s="279">
        <v>0</v>
      </c>
      <c r="G143" s="328">
        <v>0</v>
      </c>
      <c r="H143" s="328">
        <v>0</v>
      </c>
      <c r="I143" s="328">
        <v>0</v>
      </c>
      <c r="J143" s="328">
        <v>0</v>
      </c>
      <c r="K143" s="277">
        <v>35</v>
      </c>
      <c r="L143" s="364">
        <v>0</v>
      </c>
      <c r="M143" s="277">
        <v>40</v>
      </c>
      <c r="N143" s="364">
        <v>2</v>
      </c>
      <c r="O143" s="390">
        <v>0</v>
      </c>
      <c r="P143" s="279">
        <v>0</v>
      </c>
      <c r="Q143" s="390">
        <v>0</v>
      </c>
      <c r="R143" s="390">
        <v>0</v>
      </c>
      <c r="S143" s="211">
        <v>35</v>
      </c>
      <c r="T143" s="209">
        <v>1</v>
      </c>
      <c r="U143" s="211"/>
      <c r="V143" s="209"/>
      <c r="W143" s="211">
        <f>SUM(E143,G143,I143,K143,M143,O143,Q143,S143,U143)</f>
        <v>110</v>
      </c>
      <c r="X143" s="25"/>
      <c r="Y143" s="18"/>
      <c r="Z143" s="285">
        <f>SUM(F143,H143,J143,L143,N143,P143,R143,T143,V143)</f>
        <v>3</v>
      </c>
      <c r="AA143" s="18">
        <v>3</v>
      </c>
    </row>
    <row r="144" spans="1:27" ht="15.75">
      <c r="A144" s="238" t="s">
        <v>230</v>
      </c>
      <c r="B144" s="36" t="s">
        <v>808</v>
      </c>
      <c r="C144" s="36" t="s">
        <v>344</v>
      </c>
      <c r="D144" s="58">
        <v>1000</v>
      </c>
      <c r="E144" s="328">
        <v>0</v>
      </c>
      <c r="F144" s="328">
        <v>0</v>
      </c>
      <c r="G144" s="328">
        <v>0</v>
      </c>
      <c r="H144" s="328">
        <v>0</v>
      </c>
      <c r="I144" s="328">
        <v>0</v>
      </c>
      <c r="J144" s="328">
        <v>0</v>
      </c>
      <c r="K144" s="328">
        <v>0</v>
      </c>
      <c r="L144" s="328">
        <v>0</v>
      </c>
      <c r="M144" s="328">
        <v>0</v>
      </c>
      <c r="N144" s="328"/>
      <c r="O144" s="211">
        <v>40</v>
      </c>
      <c r="P144" s="209">
        <v>2</v>
      </c>
      <c r="Q144" s="390">
        <v>0</v>
      </c>
      <c r="R144" s="390">
        <v>0</v>
      </c>
      <c r="S144" s="390">
        <v>0</v>
      </c>
      <c r="T144" s="390">
        <v>0</v>
      </c>
      <c r="U144" s="211"/>
      <c r="V144" s="209"/>
      <c r="W144" s="211">
        <f>SUM(E144,G144,I144,K144,M144,O144,Q144,S144,U144)</f>
        <v>40</v>
      </c>
      <c r="X144" s="25"/>
      <c r="Y144" s="18"/>
      <c r="Z144" s="285">
        <f>SUM(F144,H144,J144,L144,N144,P144,R144,T144,V144)</f>
        <v>2</v>
      </c>
      <c r="AA144" s="18">
        <v>1</v>
      </c>
    </row>
    <row r="145" spans="1:27" ht="15.75">
      <c r="A145" s="110" t="s">
        <v>229</v>
      </c>
      <c r="B145" s="117" t="s">
        <v>532</v>
      </c>
      <c r="C145" s="57" t="s">
        <v>108</v>
      </c>
      <c r="D145" s="58">
        <v>1000</v>
      </c>
      <c r="E145" s="300">
        <v>35</v>
      </c>
      <c r="F145" s="330">
        <v>3</v>
      </c>
      <c r="G145" s="328">
        <v>0</v>
      </c>
      <c r="H145" s="328">
        <v>0</v>
      </c>
      <c r="I145" s="328">
        <v>0</v>
      </c>
      <c r="J145" s="328">
        <v>0</v>
      </c>
      <c r="K145" s="279">
        <v>0</v>
      </c>
      <c r="L145" s="279">
        <v>0</v>
      </c>
      <c r="M145" s="279">
        <v>0</v>
      </c>
      <c r="N145" s="279">
        <v>0</v>
      </c>
      <c r="O145" s="391">
        <v>0</v>
      </c>
      <c r="P145" s="328">
        <v>0</v>
      </c>
      <c r="Q145" s="390">
        <v>0</v>
      </c>
      <c r="R145" s="390">
        <v>0</v>
      </c>
      <c r="S145" s="390">
        <v>0</v>
      </c>
      <c r="T145" s="390">
        <v>0</v>
      </c>
      <c r="U145" s="211"/>
      <c r="V145" s="209"/>
      <c r="W145" s="211">
        <f>SUM(E145,G145,I145,K145,M145,O145,Q145,S145,U145)</f>
        <v>35</v>
      </c>
      <c r="X145" s="25">
        <v>35</v>
      </c>
      <c r="Y145" s="18">
        <v>1</v>
      </c>
      <c r="Z145" s="285">
        <f>SUM(F145,H145,J145,L145,N145,P145,R145,T145,V145)</f>
        <v>3</v>
      </c>
      <c r="AA145" s="18">
        <v>1</v>
      </c>
    </row>
    <row r="146" spans="1:27" ht="15.75">
      <c r="A146" s="238" t="s">
        <v>839</v>
      </c>
      <c r="B146" s="57" t="s">
        <v>793</v>
      </c>
      <c r="C146" s="57" t="s">
        <v>87</v>
      </c>
      <c r="D146" s="58">
        <v>1000</v>
      </c>
      <c r="E146" s="328">
        <v>0</v>
      </c>
      <c r="F146" s="328">
        <v>0</v>
      </c>
      <c r="G146" s="328">
        <v>0</v>
      </c>
      <c r="H146" s="328">
        <v>0</v>
      </c>
      <c r="I146" s="328">
        <v>0</v>
      </c>
      <c r="J146" s="328">
        <v>0</v>
      </c>
      <c r="K146" s="328">
        <v>0</v>
      </c>
      <c r="L146" s="328">
        <v>0</v>
      </c>
      <c r="M146" s="211">
        <v>35</v>
      </c>
      <c r="N146" s="215">
        <v>1</v>
      </c>
      <c r="O146" s="391">
        <v>0</v>
      </c>
      <c r="P146" s="328">
        <v>0</v>
      </c>
      <c r="Q146" s="390">
        <v>0</v>
      </c>
      <c r="R146" s="390">
        <v>0</v>
      </c>
      <c r="S146" s="390">
        <v>0</v>
      </c>
      <c r="T146" s="390">
        <v>0</v>
      </c>
      <c r="U146" s="211"/>
      <c r="V146" s="209"/>
      <c r="W146" s="211">
        <f>SUM(E146,G146,I146,K146,M146,O146,Q146,S146,U146)</f>
        <v>35</v>
      </c>
      <c r="X146" s="25">
        <v>35</v>
      </c>
      <c r="Y146" s="18">
        <v>1</v>
      </c>
      <c r="Z146" s="285">
        <f>SUM(F146,H146,J146,L146,N146,P146,R146,T146,V146)</f>
        <v>1</v>
      </c>
      <c r="AA146" s="18">
        <v>1</v>
      </c>
    </row>
    <row r="147" spans="1:27" ht="15.75">
      <c r="A147" s="238" t="s">
        <v>839</v>
      </c>
      <c r="B147" s="73" t="s">
        <v>834</v>
      </c>
      <c r="C147" s="73" t="s">
        <v>513</v>
      </c>
      <c r="D147" s="58">
        <v>1000</v>
      </c>
      <c r="E147" s="390">
        <v>0</v>
      </c>
      <c r="F147" s="390">
        <v>0</v>
      </c>
      <c r="G147" s="390">
        <v>0</v>
      </c>
      <c r="H147" s="390">
        <v>0</v>
      </c>
      <c r="I147" s="390">
        <v>0</v>
      </c>
      <c r="J147" s="390">
        <v>0</v>
      </c>
      <c r="K147" s="390">
        <v>0</v>
      </c>
      <c r="L147" s="390">
        <v>0</v>
      </c>
      <c r="M147" s="390">
        <v>0</v>
      </c>
      <c r="N147" s="390">
        <v>0</v>
      </c>
      <c r="O147" s="390">
        <v>0</v>
      </c>
      <c r="P147" s="390">
        <v>0</v>
      </c>
      <c r="Q147" s="211">
        <v>35</v>
      </c>
      <c r="R147" s="209">
        <v>1</v>
      </c>
      <c r="S147" s="390">
        <v>0</v>
      </c>
      <c r="T147" s="390">
        <v>0</v>
      </c>
      <c r="U147" s="211"/>
      <c r="V147" s="209"/>
      <c r="W147" s="211">
        <f>SUM(E147,G147,I147,K147,M147,O147,Q147,S147,U147)</f>
        <v>35</v>
      </c>
      <c r="X147" s="25">
        <v>35</v>
      </c>
      <c r="Y147" s="18">
        <v>1</v>
      </c>
      <c r="Z147" s="285">
        <f>SUM(F147,H147,J147,L147,N147,P147,R147,T147,V147)</f>
        <v>1</v>
      </c>
      <c r="AA147" s="18">
        <v>1</v>
      </c>
    </row>
    <row r="148" spans="1:27" ht="15.75">
      <c r="A148" s="110" t="s">
        <v>454</v>
      </c>
      <c r="B148" s="57" t="s">
        <v>536</v>
      </c>
      <c r="C148" s="36" t="s">
        <v>541</v>
      </c>
      <c r="D148" s="58">
        <v>1000</v>
      </c>
      <c r="E148" s="300">
        <v>32</v>
      </c>
      <c r="F148" s="330">
        <v>1</v>
      </c>
      <c r="G148" s="328">
        <v>0</v>
      </c>
      <c r="H148" s="328">
        <v>0</v>
      </c>
      <c r="I148" s="328">
        <v>0</v>
      </c>
      <c r="J148" s="328">
        <v>0</v>
      </c>
      <c r="K148" s="328">
        <v>0</v>
      </c>
      <c r="L148" s="328">
        <v>0</v>
      </c>
      <c r="M148" s="279">
        <v>0</v>
      </c>
      <c r="N148" s="279">
        <v>0</v>
      </c>
      <c r="O148" s="391">
        <v>0</v>
      </c>
      <c r="P148" s="328">
        <v>0</v>
      </c>
      <c r="Q148" s="390">
        <v>0</v>
      </c>
      <c r="R148" s="365">
        <v>0</v>
      </c>
      <c r="S148" s="390">
        <v>0</v>
      </c>
      <c r="T148" s="390">
        <v>0</v>
      </c>
      <c r="U148" s="211"/>
      <c r="V148" s="209"/>
      <c r="W148" s="211">
        <f>SUM(E148,G148,I148,K148,M148,O148,Q148,S148,U148)</f>
        <v>32</v>
      </c>
      <c r="X148" s="25">
        <v>32</v>
      </c>
      <c r="Y148" s="18">
        <v>1</v>
      </c>
      <c r="Z148" s="285">
        <f>SUM(F148,H148,J148,L148,N148,P148,R148,T148,V148)</f>
        <v>1</v>
      </c>
      <c r="AA148" s="18">
        <v>1</v>
      </c>
    </row>
    <row r="149" spans="1:27" ht="15.75">
      <c r="A149" s="238" t="s">
        <v>963</v>
      </c>
      <c r="B149" s="57" t="s">
        <v>956</v>
      </c>
      <c r="C149" s="57" t="s">
        <v>870</v>
      </c>
      <c r="D149" s="58">
        <v>1000</v>
      </c>
      <c r="E149" s="365">
        <v>0</v>
      </c>
      <c r="F149" s="365">
        <v>0</v>
      </c>
      <c r="G149" s="365">
        <v>0</v>
      </c>
      <c r="H149" s="365">
        <v>0</v>
      </c>
      <c r="I149" s="365">
        <v>0</v>
      </c>
      <c r="J149" s="365">
        <v>0</v>
      </c>
      <c r="K149" s="365">
        <v>0</v>
      </c>
      <c r="L149" s="365">
        <v>0</v>
      </c>
      <c r="M149" s="365">
        <v>0</v>
      </c>
      <c r="N149" s="365">
        <v>0</v>
      </c>
      <c r="O149" s="365">
        <v>0</v>
      </c>
      <c r="P149" s="365">
        <v>0</v>
      </c>
      <c r="Q149" s="365">
        <v>0</v>
      </c>
      <c r="R149" s="365">
        <v>0</v>
      </c>
      <c r="S149" s="214">
        <v>32</v>
      </c>
      <c r="T149" s="209">
        <v>0</v>
      </c>
      <c r="U149" s="211"/>
      <c r="V149" s="209"/>
      <c r="W149" s="211">
        <f>SUM(E149,G149,I149,K149,M149,O149,Q149,S149,U149)</f>
        <v>32</v>
      </c>
      <c r="X149" s="25">
        <v>32</v>
      </c>
      <c r="Y149" s="18">
        <v>1</v>
      </c>
      <c r="Z149" s="285">
        <f>SUM(F149,H149,J149,L149,N149,P149,R149,T149,V149)</f>
        <v>0</v>
      </c>
      <c r="AA149" s="18">
        <v>1</v>
      </c>
    </row>
    <row r="150" spans="1:27" ht="15.75">
      <c r="A150" s="238" t="s">
        <v>963</v>
      </c>
      <c r="B150" s="117" t="s">
        <v>795</v>
      </c>
      <c r="C150" s="57" t="s">
        <v>178</v>
      </c>
      <c r="D150" s="58">
        <v>1000</v>
      </c>
      <c r="E150" s="365">
        <v>0</v>
      </c>
      <c r="F150" s="279">
        <v>0</v>
      </c>
      <c r="G150" s="328">
        <v>0</v>
      </c>
      <c r="H150" s="328">
        <v>0</v>
      </c>
      <c r="I150" s="328">
        <v>0</v>
      </c>
      <c r="J150" s="328">
        <v>0</v>
      </c>
      <c r="K150" s="328">
        <v>0</v>
      </c>
      <c r="L150" s="328">
        <v>0</v>
      </c>
      <c r="M150" s="277">
        <v>32</v>
      </c>
      <c r="N150" s="364">
        <v>0</v>
      </c>
      <c r="O150" s="391">
        <v>0</v>
      </c>
      <c r="P150" s="328">
        <v>0</v>
      </c>
      <c r="Q150" s="390">
        <v>0</v>
      </c>
      <c r="R150" s="390">
        <v>0</v>
      </c>
      <c r="S150" s="390">
        <v>0</v>
      </c>
      <c r="T150" s="390">
        <v>0</v>
      </c>
      <c r="U150" s="211"/>
      <c r="V150" s="209"/>
      <c r="W150" s="211">
        <f>SUM(E150,G150,I150,K150,M150,O150,Q150,S150,U150)</f>
        <v>32</v>
      </c>
      <c r="X150" s="25">
        <v>32</v>
      </c>
      <c r="Y150" s="18">
        <v>1</v>
      </c>
      <c r="Z150" s="285">
        <f>SUM(F150,H150,J150,L150,N150,P150,R150,T150,V150)</f>
        <v>0</v>
      </c>
      <c r="AA150" s="18">
        <v>1</v>
      </c>
    </row>
    <row r="151" spans="1:27" ht="16.5" thickBot="1">
      <c r="A151" s="1"/>
      <c r="B151" s="31"/>
      <c r="C151" s="7"/>
      <c r="D151" s="6"/>
      <c r="E151" s="291"/>
      <c r="F151" s="6"/>
      <c r="G151" s="248"/>
      <c r="H151" s="30"/>
      <c r="I151" s="248"/>
      <c r="J151" s="30"/>
      <c r="K151" s="248"/>
      <c r="L151" s="30"/>
      <c r="M151" s="248"/>
      <c r="N151" s="30"/>
      <c r="O151" s="248"/>
      <c r="P151" s="30"/>
      <c r="Q151" s="248"/>
      <c r="R151" s="30"/>
      <c r="S151" s="248"/>
      <c r="T151" s="30"/>
      <c r="U151" s="248"/>
      <c r="V151" s="30"/>
      <c r="W151" s="29"/>
      <c r="X151" s="6"/>
      <c r="Y151" s="6"/>
      <c r="Z151" s="6"/>
      <c r="AA151" s="6"/>
    </row>
    <row r="152" spans="1:27" ht="16.5" thickBot="1">
      <c r="A152" s="9"/>
      <c r="B152" s="10" t="s">
        <v>34</v>
      </c>
      <c r="C152" s="2"/>
      <c r="D152" s="8"/>
      <c r="E152" s="288"/>
      <c r="F152" s="222"/>
      <c r="G152" s="244"/>
      <c r="H152" s="12"/>
      <c r="I152" s="244"/>
      <c r="J152" s="12"/>
      <c r="K152" s="227" t="s">
        <v>1</v>
      </c>
      <c r="L152" s="12"/>
      <c r="M152" s="244"/>
      <c r="N152" s="12"/>
      <c r="O152" s="244"/>
      <c r="P152" s="12"/>
      <c r="Q152" s="244"/>
      <c r="R152" s="12"/>
      <c r="S152" s="267"/>
      <c r="T152" s="12"/>
      <c r="U152" s="442" t="s">
        <v>2</v>
      </c>
      <c r="V152" s="443"/>
      <c r="W152" s="444"/>
      <c r="X152" s="434" t="s">
        <v>3</v>
      </c>
      <c r="Y152" s="435"/>
      <c r="Z152" s="436"/>
      <c r="AA152" s="14" t="s">
        <v>4</v>
      </c>
    </row>
    <row r="153" spans="1:27" ht="15.75">
      <c r="A153" s="15"/>
      <c r="B153" s="16" t="s">
        <v>5</v>
      </c>
      <c r="C153" s="17" t="s">
        <v>6</v>
      </c>
      <c r="D153" s="17" t="s">
        <v>7</v>
      </c>
      <c r="E153" s="293" t="s">
        <v>8</v>
      </c>
      <c r="F153" s="46" t="s">
        <v>446</v>
      </c>
      <c r="G153" s="106" t="s">
        <v>9</v>
      </c>
      <c r="H153" s="107" t="s">
        <v>446</v>
      </c>
      <c r="I153" s="106" t="s">
        <v>10</v>
      </c>
      <c r="J153" s="107" t="s">
        <v>446</v>
      </c>
      <c r="K153" s="106" t="s">
        <v>11</v>
      </c>
      <c r="L153" s="107" t="s">
        <v>446</v>
      </c>
      <c r="M153" s="106" t="s">
        <v>12</v>
      </c>
      <c r="N153" s="107" t="s">
        <v>446</v>
      </c>
      <c r="O153" s="106" t="s">
        <v>13</v>
      </c>
      <c r="P153" s="107" t="s">
        <v>446</v>
      </c>
      <c r="Q153" s="106" t="s">
        <v>14</v>
      </c>
      <c r="R153" s="107" t="s">
        <v>446</v>
      </c>
      <c r="S153" s="106" t="s">
        <v>15</v>
      </c>
      <c r="T153" s="107" t="s">
        <v>446</v>
      </c>
      <c r="U153" s="298" t="s">
        <v>28</v>
      </c>
      <c r="V153" s="224" t="s">
        <v>446</v>
      </c>
      <c r="W153" s="19" t="s">
        <v>16</v>
      </c>
      <c r="X153" s="38" t="s">
        <v>17</v>
      </c>
      <c r="Y153" s="38" t="s">
        <v>234</v>
      </c>
      <c r="Z153" s="39" t="s">
        <v>18</v>
      </c>
      <c r="AA153" s="20" t="s">
        <v>19</v>
      </c>
    </row>
    <row r="154" spans="1:27" ht="15.75">
      <c r="A154" s="238" t="s">
        <v>233</v>
      </c>
      <c r="B154" s="286" t="s">
        <v>163</v>
      </c>
      <c r="C154" s="84" t="s">
        <v>371</v>
      </c>
      <c r="D154" s="58">
        <v>1250</v>
      </c>
      <c r="E154" s="270">
        <v>40</v>
      </c>
      <c r="F154" s="208">
        <v>5</v>
      </c>
      <c r="G154" s="388">
        <v>35</v>
      </c>
      <c r="H154" s="389">
        <v>4</v>
      </c>
      <c r="I154" s="251">
        <v>40</v>
      </c>
      <c r="J154" s="228">
        <v>4</v>
      </c>
      <c r="K154" s="251">
        <v>40</v>
      </c>
      <c r="L154" s="228">
        <v>4</v>
      </c>
      <c r="M154" s="243">
        <v>40</v>
      </c>
      <c r="N154" s="228">
        <v>6</v>
      </c>
      <c r="O154" s="388">
        <v>35</v>
      </c>
      <c r="P154" s="389">
        <v>5</v>
      </c>
      <c r="Q154" s="388">
        <v>35</v>
      </c>
      <c r="R154" s="389">
        <v>3</v>
      </c>
      <c r="S154" s="251">
        <v>40</v>
      </c>
      <c r="T154" s="331">
        <v>5</v>
      </c>
      <c r="U154" s="243"/>
      <c r="V154" s="228"/>
      <c r="W154" s="211">
        <f>SUM(E154,,I154,K154,M154,,,S154,U154)</f>
        <v>200</v>
      </c>
      <c r="X154" s="262"/>
      <c r="Y154" s="274"/>
      <c r="Z154" s="285">
        <f>SUM(F154,,J154,L154,N154,,,T154,V154)</f>
        <v>24</v>
      </c>
      <c r="AA154" s="274">
        <v>5</v>
      </c>
    </row>
    <row r="155" spans="1:27" ht="15.75">
      <c r="A155" s="238" t="s">
        <v>232</v>
      </c>
      <c r="B155" s="329" t="s">
        <v>285</v>
      </c>
      <c r="C155" s="131" t="s">
        <v>371</v>
      </c>
      <c r="D155" s="58">
        <v>1250</v>
      </c>
      <c r="E155" s="425">
        <v>35</v>
      </c>
      <c r="F155" s="406">
        <v>5</v>
      </c>
      <c r="G155" s="243">
        <v>40</v>
      </c>
      <c r="H155" s="228">
        <v>4</v>
      </c>
      <c r="I155" s="315">
        <v>0</v>
      </c>
      <c r="J155" s="315">
        <v>0</v>
      </c>
      <c r="K155" s="251">
        <v>35</v>
      </c>
      <c r="L155" s="228">
        <v>5</v>
      </c>
      <c r="M155" s="243">
        <v>35</v>
      </c>
      <c r="N155" s="331">
        <v>5</v>
      </c>
      <c r="O155" s="243">
        <v>40</v>
      </c>
      <c r="P155" s="228">
        <v>5</v>
      </c>
      <c r="Q155" s="243">
        <v>40</v>
      </c>
      <c r="R155" s="331">
        <v>3</v>
      </c>
      <c r="S155" s="392">
        <v>0</v>
      </c>
      <c r="T155" s="392">
        <v>0</v>
      </c>
      <c r="U155" s="250"/>
      <c r="V155" s="250"/>
      <c r="W155" s="211">
        <f>SUM(,G155,I155,K155,M155,O155,Q155,S155,U155)</f>
        <v>190</v>
      </c>
      <c r="X155" s="262"/>
      <c r="Y155" s="274"/>
      <c r="Z155" s="285">
        <f>SUM(,H155,J155,L155,N155,P155,R155,T155,V155)</f>
        <v>22</v>
      </c>
      <c r="AA155" s="274">
        <v>5</v>
      </c>
    </row>
    <row r="156" spans="1:27" ht="15.75">
      <c r="A156" s="238" t="s">
        <v>231</v>
      </c>
      <c r="B156" s="117" t="s">
        <v>724</v>
      </c>
      <c r="C156" s="57" t="s">
        <v>720</v>
      </c>
      <c r="D156" s="102">
        <v>1000</v>
      </c>
      <c r="E156" s="328">
        <v>0</v>
      </c>
      <c r="F156" s="328">
        <v>0</v>
      </c>
      <c r="G156" s="315">
        <v>0</v>
      </c>
      <c r="H156" s="315">
        <v>0</v>
      </c>
      <c r="I156" s="315">
        <v>0</v>
      </c>
      <c r="J156" s="315">
        <v>0</v>
      </c>
      <c r="K156" s="243">
        <v>32</v>
      </c>
      <c r="L156" s="331">
        <v>2</v>
      </c>
      <c r="M156" s="315">
        <v>0</v>
      </c>
      <c r="N156" s="315">
        <v>0</v>
      </c>
      <c r="O156" s="392">
        <v>0</v>
      </c>
      <c r="P156" s="315">
        <v>0</v>
      </c>
      <c r="Q156" s="392">
        <v>0</v>
      </c>
      <c r="R156" s="392">
        <v>0</v>
      </c>
      <c r="S156" s="243">
        <v>35</v>
      </c>
      <c r="T156" s="228">
        <v>2</v>
      </c>
      <c r="U156" s="243"/>
      <c r="V156" s="228"/>
      <c r="W156" s="211">
        <f>SUM(E156,G156,I156,K156,M156,O156,Q156,S156,U156)</f>
        <v>67</v>
      </c>
      <c r="X156" s="262"/>
      <c r="Y156" s="274"/>
      <c r="Z156" s="285">
        <f>SUM(F156,H156,J156,L156,N156,P156,R156,T156,V156)</f>
        <v>4</v>
      </c>
      <c r="AA156" s="274">
        <v>2</v>
      </c>
    </row>
    <row r="157" spans="1:27" ht="15.75">
      <c r="A157" s="238" t="s">
        <v>964</v>
      </c>
      <c r="B157" s="117" t="s">
        <v>528</v>
      </c>
      <c r="C157" s="57" t="s">
        <v>524</v>
      </c>
      <c r="D157" s="102">
        <v>1000</v>
      </c>
      <c r="E157" s="252">
        <v>32</v>
      </c>
      <c r="F157" s="208">
        <v>3</v>
      </c>
      <c r="G157" s="279">
        <v>0</v>
      </c>
      <c r="H157" s="279">
        <v>0</v>
      </c>
      <c r="I157" s="279">
        <v>0</v>
      </c>
      <c r="J157" s="279">
        <v>0</v>
      </c>
      <c r="K157" s="315">
        <v>0</v>
      </c>
      <c r="L157" s="315">
        <v>0</v>
      </c>
      <c r="M157" s="315">
        <v>0</v>
      </c>
      <c r="N157" s="315">
        <v>0</v>
      </c>
      <c r="O157" s="243">
        <v>32</v>
      </c>
      <c r="P157" s="228">
        <v>1</v>
      </c>
      <c r="Q157" s="392">
        <v>0</v>
      </c>
      <c r="R157" s="392">
        <v>0</v>
      </c>
      <c r="S157" s="392">
        <v>0</v>
      </c>
      <c r="T157" s="392">
        <v>0</v>
      </c>
      <c r="U157" s="243"/>
      <c r="V157" s="228"/>
      <c r="W157" s="211">
        <f>SUM(E157,G157,I157,K157,M157,O157,Q157,S157,U157)</f>
        <v>64</v>
      </c>
      <c r="X157" s="262">
        <v>32</v>
      </c>
      <c r="Y157" s="274">
        <v>2</v>
      </c>
      <c r="Z157" s="285">
        <f>SUM(F157,H157,J157,L157,N157,P157,R157,T157,V157)</f>
        <v>4</v>
      </c>
      <c r="AA157" s="274">
        <v>2</v>
      </c>
    </row>
    <row r="158" spans="1:27" ht="15.75">
      <c r="A158" s="238" t="s">
        <v>964</v>
      </c>
      <c r="B158" s="163" t="s">
        <v>599</v>
      </c>
      <c r="C158" s="57" t="s">
        <v>91</v>
      </c>
      <c r="D158" s="102">
        <v>1000</v>
      </c>
      <c r="E158" s="279">
        <v>0</v>
      </c>
      <c r="F158" s="279">
        <v>0</v>
      </c>
      <c r="G158" s="277">
        <v>32</v>
      </c>
      <c r="H158" s="212">
        <v>2</v>
      </c>
      <c r="I158" s="279">
        <v>0</v>
      </c>
      <c r="J158" s="279">
        <v>0</v>
      </c>
      <c r="K158" s="279">
        <v>0</v>
      </c>
      <c r="L158" s="279">
        <v>0</v>
      </c>
      <c r="M158" s="279">
        <v>0</v>
      </c>
      <c r="N158" s="279">
        <v>0</v>
      </c>
      <c r="O158" s="390">
        <v>0</v>
      </c>
      <c r="P158" s="279">
        <v>0</v>
      </c>
      <c r="Q158" s="211">
        <v>32</v>
      </c>
      <c r="R158" s="215">
        <v>2</v>
      </c>
      <c r="S158" s="390">
        <v>0</v>
      </c>
      <c r="T158" s="390">
        <v>0</v>
      </c>
      <c r="U158" s="242"/>
      <c r="V158" s="242"/>
      <c r="W158" s="211">
        <f>SUM(E158,G158,I158,K158,M158,O158,Q158,S158,U158)</f>
        <v>64</v>
      </c>
      <c r="X158" s="25">
        <v>32</v>
      </c>
      <c r="Y158" s="18">
        <v>2</v>
      </c>
      <c r="Z158" s="285">
        <f>SUM(F158,H158,J158,L158,N158,P158,R158,T158,V158)</f>
        <v>4</v>
      </c>
      <c r="AA158" s="18">
        <v>2</v>
      </c>
    </row>
    <row r="159" spans="1:27" ht="16.5" thickBot="1">
      <c r="A159" s="1"/>
      <c r="B159" s="31"/>
      <c r="C159" s="7"/>
      <c r="D159" s="6"/>
      <c r="E159" s="294"/>
      <c r="F159" s="6"/>
      <c r="G159" s="248"/>
      <c r="H159" s="30"/>
      <c r="I159" s="248"/>
      <c r="J159" s="30"/>
      <c r="K159" s="248"/>
      <c r="L159" s="30"/>
      <c r="M159" s="248"/>
      <c r="N159" s="30"/>
      <c r="O159" s="248"/>
      <c r="P159" s="30"/>
      <c r="Q159" s="248"/>
      <c r="R159" s="30"/>
      <c r="S159" s="248"/>
      <c r="T159" s="30"/>
      <c r="U159" s="248"/>
      <c r="V159" s="30"/>
      <c r="W159" s="29"/>
      <c r="X159" s="6"/>
      <c r="Y159" s="6"/>
      <c r="Z159" s="6"/>
      <c r="AA159" s="6"/>
    </row>
    <row r="160" spans="1:27" ht="16.5" thickBot="1">
      <c r="A160" s="1"/>
      <c r="B160" s="10" t="s">
        <v>35</v>
      </c>
      <c r="C160" s="7"/>
      <c r="D160" s="6"/>
      <c r="E160" s="295"/>
      <c r="F160" s="222"/>
      <c r="G160" s="244"/>
      <c r="H160" s="12"/>
      <c r="I160" s="244"/>
      <c r="J160" s="12"/>
      <c r="K160" s="227" t="s">
        <v>1</v>
      </c>
      <c r="L160" s="12"/>
      <c r="M160" s="244"/>
      <c r="N160" s="12"/>
      <c r="O160" s="244"/>
      <c r="P160" s="12"/>
      <c r="Q160" s="244"/>
      <c r="R160" s="12"/>
      <c r="S160" s="267"/>
      <c r="T160" s="12"/>
      <c r="U160" s="439" t="s">
        <v>2</v>
      </c>
      <c r="V160" s="437"/>
      <c r="W160" s="438"/>
      <c r="X160" s="434" t="s">
        <v>3</v>
      </c>
      <c r="Y160" s="435"/>
      <c r="Z160" s="436"/>
      <c r="AA160" s="14" t="s">
        <v>4</v>
      </c>
    </row>
    <row r="161" spans="1:27" ht="15.75">
      <c r="A161" s="9"/>
      <c r="B161" s="16" t="s">
        <v>5</v>
      </c>
      <c r="C161" s="17" t="s">
        <v>6</v>
      </c>
      <c r="D161" s="17" t="s">
        <v>7</v>
      </c>
      <c r="E161" s="293" t="s">
        <v>8</v>
      </c>
      <c r="F161" s="46" t="s">
        <v>446</v>
      </c>
      <c r="G161" s="106" t="s">
        <v>9</v>
      </c>
      <c r="H161" s="107" t="s">
        <v>446</v>
      </c>
      <c r="I161" s="106" t="s">
        <v>10</v>
      </c>
      <c r="J161" s="107" t="s">
        <v>446</v>
      </c>
      <c r="K161" s="106" t="s">
        <v>11</v>
      </c>
      <c r="L161" s="107" t="s">
        <v>446</v>
      </c>
      <c r="M161" s="106" t="s">
        <v>12</v>
      </c>
      <c r="N161" s="107" t="s">
        <v>446</v>
      </c>
      <c r="O161" s="106" t="s">
        <v>13</v>
      </c>
      <c r="P161" s="107" t="s">
        <v>446</v>
      </c>
      <c r="Q161" s="106" t="s">
        <v>14</v>
      </c>
      <c r="R161" s="107" t="s">
        <v>446</v>
      </c>
      <c r="S161" s="106" t="s">
        <v>15</v>
      </c>
      <c r="T161" s="107" t="s">
        <v>446</v>
      </c>
      <c r="U161" s="298" t="s">
        <v>28</v>
      </c>
      <c r="V161" s="224" t="s">
        <v>446</v>
      </c>
      <c r="W161" s="19" t="s">
        <v>16</v>
      </c>
      <c r="X161" s="38" t="s">
        <v>17</v>
      </c>
      <c r="Y161" s="38" t="s">
        <v>234</v>
      </c>
      <c r="Z161" s="39" t="s">
        <v>18</v>
      </c>
      <c r="AA161" s="20" t="s">
        <v>19</v>
      </c>
    </row>
    <row r="162" spans="1:27" ht="15.75">
      <c r="A162" s="21">
        <v>1</v>
      </c>
      <c r="B162" s="286" t="s">
        <v>85</v>
      </c>
      <c r="C162" s="84" t="s">
        <v>426</v>
      </c>
      <c r="D162" s="58">
        <v>1250</v>
      </c>
      <c r="E162" s="297">
        <v>40</v>
      </c>
      <c r="F162" s="208">
        <v>5</v>
      </c>
      <c r="G162" s="211">
        <v>40</v>
      </c>
      <c r="H162" s="215">
        <v>5</v>
      </c>
      <c r="I162" s="211">
        <v>40</v>
      </c>
      <c r="J162" s="215">
        <v>4</v>
      </c>
      <c r="K162" s="279">
        <v>0</v>
      </c>
      <c r="L162" s="279">
        <v>0</v>
      </c>
      <c r="M162" s="279">
        <v>0</v>
      </c>
      <c r="N162" s="279">
        <v>0</v>
      </c>
      <c r="O162" s="214">
        <v>40</v>
      </c>
      <c r="P162" s="215">
        <v>5</v>
      </c>
      <c r="Q162" s="211">
        <v>40</v>
      </c>
      <c r="R162" s="209">
        <v>4</v>
      </c>
      <c r="S162" s="315">
        <v>0</v>
      </c>
      <c r="T162" s="315">
        <v>0</v>
      </c>
      <c r="U162" s="214"/>
      <c r="V162" s="215"/>
      <c r="W162" s="211">
        <f>SUM(E162,G162,I162,K162,M162,O162,Q162,S162,U162)</f>
        <v>200</v>
      </c>
      <c r="X162" s="107"/>
      <c r="Y162" s="18"/>
      <c r="Z162" s="285">
        <f>SUM(F162,H162,J162,L162,N162,P162,R162,T162,V162)</f>
        <v>23</v>
      </c>
      <c r="AA162" s="18">
        <v>5</v>
      </c>
    </row>
    <row r="163" spans="1:27" ht="15.75">
      <c r="A163" s="21">
        <v>2</v>
      </c>
      <c r="B163" s="329" t="s">
        <v>466</v>
      </c>
      <c r="C163" s="131" t="s">
        <v>496</v>
      </c>
      <c r="D163" s="58">
        <v>1000</v>
      </c>
      <c r="E163" s="426">
        <v>32</v>
      </c>
      <c r="F163" s="406">
        <v>2</v>
      </c>
      <c r="G163" s="427">
        <v>35</v>
      </c>
      <c r="H163" s="331">
        <v>2</v>
      </c>
      <c r="I163" s="410">
        <v>32</v>
      </c>
      <c r="J163" s="399">
        <v>2</v>
      </c>
      <c r="K163" s="279">
        <v>0</v>
      </c>
      <c r="L163" s="279">
        <v>0</v>
      </c>
      <c r="M163" s="211">
        <v>40</v>
      </c>
      <c r="N163" s="209">
        <v>3</v>
      </c>
      <c r="O163" s="211">
        <v>35</v>
      </c>
      <c r="P163" s="209">
        <v>3</v>
      </c>
      <c r="Q163" s="211">
        <v>35</v>
      </c>
      <c r="R163" s="215">
        <v>2</v>
      </c>
      <c r="S163" s="214">
        <v>40</v>
      </c>
      <c r="T163" s="215">
        <v>3</v>
      </c>
      <c r="U163" s="242"/>
      <c r="V163" s="242"/>
      <c r="W163" s="211">
        <f>SUM(,G163,,K163,M163,O163,Q163,S163,U163)</f>
        <v>185</v>
      </c>
      <c r="X163" s="107"/>
      <c r="Y163" s="18"/>
      <c r="Z163" s="285">
        <f>SUM(,H163,,L163,N163,P163,R163,T163,V163)</f>
        <v>13</v>
      </c>
      <c r="AA163" s="18">
        <v>5</v>
      </c>
    </row>
    <row r="164" spans="1:27" ht="15.75">
      <c r="A164" s="21">
        <v>3</v>
      </c>
      <c r="B164" s="117" t="s">
        <v>526</v>
      </c>
      <c r="C164" s="36" t="s">
        <v>371</v>
      </c>
      <c r="D164" s="119">
        <v>1000</v>
      </c>
      <c r="E164" s="428">
        <v>35</v>
      </c>
      <c r="F164" s="368">
        <v>2</v>
      </c>
      <c r="G164" s="315">
        <v>0</v>
      </c>
      <c r="H164" s="315">
        <v>0</v>
      </c>
      <c r="I164" s="243">
        <v>35</v>
      </c>
      <c r="J164" s="228">
        <v>1</v>
      </c>
      <c r="K164" s="251">
        <v>40</v>
      </c>
      <c r="L164" s="331">
        <v>3</v>
      </c>
      <c r="M164" s="315">
        <v>0</v>
      </c>
      <c r="N164" s="315">
        <v>0</v>
      </c>
      <c r="O164" s="392">
        <v>0</v>
      </c>
      <c r="P164" s="315">
        <v>0</v>
      </c>
      <c r="Q164" s="315">
        <v>0</v>
      </c>
      <c r="R164" s="315">
        <v>0</v>
      </c>
      <c r="S164" s="315">
        <v>0</v>
      </c>
      <c r="T164" s="315">
        <v>0</v>
      </c>
      <c r="U164" s="251"/>
      <c r="V164" s="331"/>
      <c r="W164" s="243">
        <f>SUM(E164,G164,I164,K164,M164,O164,Q164,S164,U164)</f>
        <v>110</v>
      </c>
      <c r="X164" s="429"/>
      <c r="Y164" s="274"/>
      <c r="Z164" s="430">
        <f>SUM(F164,H164,J164,L164,N164,P164,R164,T164,V164)</f>
        <v>6</v>
      </c>
      <c r="AA164" s="274">
        <v>3</v>
      </c>
    </row>
    <row r="165" spans="1:27" ht="15.75">
      <c r="A165" s="433">
        <v>4</v>
      </c>
      <c r="B165" s="73" t="s">
        <v>832</v>
      </c>
      <c r="C165" s="73" t="s">
        <v>87</v>
      </c>
      <c r="D165" s="108">
        <v>1000</v>
      </c>
      <c r="E165" s="279">
        <v>0</v>
      </c>
      <c r="F165" s="279">
        <v>0</v>
      </c>
      <c r="G165" s="279">
        <v>0</v>
      </c>
      <c r="H165" s="279">
        <v>0</v>
      </c>
      <c r="I165" s="279">
        <v>0</v>
      </c>
      <c r="J165" s="279">
        <v>0</v>
      </c>
      <c r="K165" s="279">
        <v>0</v>
      </c>
      <c r="L165" s="279">
        <v>0</v>
      </c>
      <c r="M165" s="279">
        <v>0</v>
      </c>
      <c r="N165" s="279">
        <v>0</v>
      </c>
      <c r="O165" s="279">
        <v>0</v>
      </c>
      <c r="P165" s="279">
        <v>0</v>
      </c>
      <c r="Q165" s="431">
        <v>32</v>
      </c>
      <c r="R165" s="108">
        <v>2</v>
      </c>
      <c r="S165" s="279">
        <v>0</v>
      </c>
      <c r="T165" s="279">
        <v>0</v>
      </c>
      <c r="U165" s="432"/>
      <c r="V165" s="73"/>
      <c r="W165" s="211">
        <f>SUM(E165,G165,I165,K165,M165,O165,Q165,S165,U165)</f>
        <v>32</v>
      </c>
      <c r="X165" s="73"/>
      <c r="Y165" s="73"/>
      <c r="Z165" s="395">
        <f>SUM(F165,H165,J165,L165,N165,P165,R165,T165,V165)</f>
        <v>2</v>
      </c>
      <c r="AA165" s="108">
        <v>1</v>
      </c>
    </row>
    <row r="166" spans="1:27" ht="16.5" thickBot="1">
      <c r="A166" s="9"/>
      <c r="B166" s="9"/>
      <c r="C166" s="2"/>
      <c r="D166" s="8"/>
      <c r="E166" s="296"/>
      <c r="F166" s="8"/>
      <c r="G166" s="245"/>
      <c r="H166" s="28"/>
      <c r="I166" s="245"/>
      <c r="J166" s="28"/>
      <c r="K166" s="245"/>
      <c r="L166" s="28"/>
      <c r="M166" s="245"/>
      <c r="N166" s="28"/>
      <c r="O166" s="245"/>
      <c r="P166" s="28"/>
      <c r="Q166" s="245"/>
      <c r="R166" s="28"/>
      <c r="S166" s="245"/>
      <c r="T166" s="28"/>
      <c r="U166" s="245"/>
      <c r="V166" s="28"/>
      <c r="W166" s="4"/>
      <c r="X166" s="8"/>
      <c r="Y166" s="8"/>
      <c r="Z166" s="8"/>
      <c r="AA166" s="8"/>
    </row>
    <row r="167" spans="1:27" ht="16.5" thickBot="1">
      <c r="A167" s="1"/>
      <c r="B167" s="10" t="s">
        <v>36</v>
      </c>
      <c r="C167" s="7"/>
      <c r="D167" s="6"/>
      <c r="E167" s="295"/>
      <c r="F167" s="222"/>
      <c r="G167" s="244"/>
      <c r="H167" s="12"/>
      <c r="I167" s="244"/>
      <c r="J167" s="12"/>
      <c r="K167" s="227" t="s">
        <v>1</v>
      </c>
      <c r="L167" s="12"/>
      <c r="M167" s="244"/>
      <c r="N167" s="12"/>
      <c r="O167" s="244"/>
      <c r="P167" s="12"/>
      <c r="Q167" s="244"/>
      <c r="R167" s="12"/>
      <c r="S167" s="267"/>
      <c r="T167" s="12"/>
      <c r="U167" s="439" t="s">
        <v>2</v>
      </c>
      <c r="V167" s="437"/>
      <c r="W167" s="438"/>
      <c r="X167" s="434" t="s">
        <v>3</v>
      </c>
      <c r="Y167" s="435"/>
      <c r="Z167" s="436"/>
      <c r="AA167" s="14" t="s">
        <v>4</v>
      </c>
    </row>
    <row r="168" spans="1:27" ht="15.75">
      <c r="A168" s="218"/>
      <c r="B168" s="16" t="s">
        <v>5</v>
      </c>
      <c r="C168" s="17" t="s">
        <v>6</v>
      </c>
      <c r="D168" s="17" t="s">
        <v>7</v>
      </c>
      <c r="E168" s="293" t="s">
        <v>8</v>
      </c>
      <c r="F168" s="46" t="s">
        <v>446</v>
      </c>
      <c r="G168" s="106" t="s">
        <v>9</v>
      </c>
      <c r="H168" s="107" t="s">
        <v>446</v>
      </c>
      <c r="I168" s="106" t="s">
        <v>10</v>
      </c>
      <c r="J168" s="107" t="s">
        <v>446</v>
      </c>
      <c r="K168" s="106" t="s">
        <v>11</v>
      </c>
      <c r="L168" s="107" t="s">
        <v>446</v>
      </c>
      <c r="M168" s="106" t="s">
        <v>12</v>
      </c>
      <c r="N168" s="107" t="s">
        <v>446</v>
      </c>
      <c r="O168" s="106" t="s">
        <v>13</v>
      </c>
      <c r="P168" s="107" t="s">
        <v>446</v>
      </c>
      <c r="Q168" s="106" t="s">
        <v>14</v>
      </c>
      <c r="R168" s="107" t="s">
        <v>446</v>
      </c>
      <c r="S168" s="106" t="s">
        <v>15</v>
      </c>
      <c r="T168" s="225" t="s">
        <v>446</v>
      </c>
      <c r="U168" s="255" t="s">
        <v>28</v>
      </c>
      <c r="V168" s="226" t="s">
        <v>446</v>
      </c>
      <c r="W168" s="19" t="s">
        <v>16</v>
      </c>
      <c r="X168" s="38" t="s">
        <v>17</v>
      </c>
      <c r="Y168" s="38" t="s">
        <v>234</v>
      </c>
      <c r="Z168" s="39" t="s">
        <v>18</v>
      </c>
      <c r="AA168" s="20" t="s">
        <v>19</v>
      </c>
    </row>
    <row r="169" spans="1:27" ht="15.75">
      <c r="A169" s="218">
        <v>1</v>
      </c>
      <c r="B169" s="286" t="s">
        <v>82</v>
      </c>
      <c r="C169" s="84" t="s">
        <v>371</v>
      </c>
      <c r="D169" s="58">
        <v>1322</v>
      </c>
      <c r="E169" s="299">
        <v>40</v>
      </c>
      <c r="F169" s="208">
        <v>6</v>
      </c>
      <c r="G169" s="211">
        <v>40</v>
      </c>
      <c r="H169" s="209">
        <v>4</v>
      </c>
      <c r="I169" s="211">
        <v>40</v>
      </c>
      <c r="J169" s="209">
        <v>5</v>
      </c>
      <c r="K169" s="214">
        <v>40</v>
      </c>
      <c r="L169" s="209">
        <v>6</v>
      </c>
      <c r="M169" s="214">
        <v>40</v>
      </c>
      <c r="N169" s="209">
        <v>5</v>
      </c>
      <c r="O169" s="390">
        <v>0</v>
      </c>
      <c r="P169" s="279">
        <v>0</v>
      </c>
      <c r="Q169" s="400">
        <v>40</v>
      </c>
      <c r="R169" s="411">
        <v>3</v>
      </c>
      <c r="S169" s="279">
        <v>0</v>
      </c>
      <c r="T169" s="279">
        <v>0</v>
      </c>
      <c r="U169" s="242"/>
      <c r="V169" s="242"/>
      <c r="W169" s="211">
        <f>SUM(E169,G169,I169,K169,M169,O169,,S169,U169)</f>
        <v>200</v>
      </c>
      <c r="X169" s="108"/>
      <c r="Y169" s="73"/>
      <c r="Z169" s="285">
        <f>SUM(F169,H169,J169,L169,N169,P169,,T169,V169)</f>
        <v>26</v>
      </c>
      <c r="AA169" s="219">
        <v>5</v>
      </c>
    </row>
    <row r="170" spans="1:27" ht="15.75">
      <c r="A170" s="218">
        <v>2</v>
      </c>
      <c r="B170" s="57" t="s">
        <v>183</v>
      </c>
      <c r="C170" s="36" t="s">
        <v>371</v>
      </c>
      <c r="D170" s="58">
        <v>1100</v>
      </c>
      <c r="E170" s="252">
        <v>35</v>
      </c>
      <c r="F170" s="208">
        <v>5</v>
      </c>
      <c r="G170" s="279">
        <v>0</v>
      </c>
      <c r="H170" s="279">
        <v>0</v>
      </c>
      <c r="I170" s="211">
        <v>35</v>
      </c>
      <c r="J170" s="215">
        <v>2</v>
      </c>
      <c r="K170" s="214">
        <v>35</v>
      </c>
      <c r="L170" s="215">
        <v>4</v>
      </c>
      <c r="M170" s="279">
        <v>0</v>
      </c>
      <c r="N170" s="279">
        <v>0</v>
      </c>
      <c r="O170" s="390">
        <v>0</v>
      </c>
      <c r="P170" s="279">
        <v>0</v>
      </c>
      <c r="Q170" s="279">
        <v>0</v>
      </c>
      <c r="R170" s="279">
        <v>0</v>
      </c>
      <c r="S170" s="279">
        <v>0</v>
      </c>
      <c r="T170" s="279">
        <v>0</v>
      </c>
      <c r="U170" s="242"/>
      <c r="V170" s="242"/>
      <c r="W170" s="211">
        <f>SUM(E170,G170,I170,K170,M170,O170,Q170,S170,U170)</f>
        <v>105</v>
      </c>
      <c r="X170" s="73"/>
      <c r="Y170" s="73"/>
      <c r="Z170" s="285">
        <f>SUM(F170,H170,J170,L170,N170,P170,R170,T170,V170)</f>
        <v>11</v>
      </c>
      <c r="AA170" s="219">
        <v>3</v>
      </c>
    </row>
    <row r="171" spans="1:27" ht="15.75">
      <c r="A171" s="73">
        <v>3</v>
      </c>
      <c r="B171" s="117" t="s">
        <v>788</v>
      </c>
      <c r="C171" s="131" t="s">
        <v>797</v>
      </c>
      <c r="D171" s="58">
        <v>1000</v>
      </c>
      <c r="E171" s="328">
        <v>0</v>
      </c>
      <c r="F171" s="279">
        <v>0</v>
      </c>
      <c r="G171" s="279">
        <v>0</v>
      </c>
      <c r="H171" s="279">
        <v>0</v>
      </c>
      <c r="I171" s="279">
        <v>0</v>
      </c>
      <c r="J171" s="279">
        <v>0</v>
      </c>
      <c r="K171" s="279">
        <v>0</v>
      </c>
      <c r="L171" s="279">
        <v>0</v>
      </c>
      <c r="M171" s="214">
        <v>35</v>
      </c>
      <c r="N171" s="209">
        <v>3</v>
      </c>
      <c r="O171" s="390">
        <v>0</v>
      </c>
      <c r="P171" s="279">
        <v>0</v>
      </c>
      <c r="Q171" s="279">
        <v>0</v>
      </c>
      <c r="R171" s="279">
        <v>0</v>
      </c>
      <c r="S171" s="279">
        <v>0</v>
      </c>
      <c r="T171" s="279">
        <v>0</v>
      </c>
      <c r="U171" s="242"/>
      <c r="V171" s="242"/>
      <c r="W171" s="211">
        <f>SUM(E171,G171,I171,K171,M171,O171,Q171,S171,U171)</f>
        <v>35</v>
      </c>
      <c r="X171" s="108"/>
      <c r="Y171" s="73"/>
      <c r="Z171" s="285">
        <f>SUM(F171,H171,J171,L171,N171,P171,R171,T171,V171)</f>
        <v>3</v>
      </c>
      <c r="AA171" s="108">
        <v>1</v>
      </c>
    </row>
    <row r="172" ht="15.75">
      <c r="X172" t="s">
        <v>381</v>
      </c>
    </row>
    <row r="173" spans="8:16" ht="15.75">
      <c r="H173" s="42" t="s">
        <v>381</v>
      </c>
      <c r="L173" t="s">
        <v>381</v>
      </c>
      <c r="P173" t="s">
        <v>381</v>
      </c>
    </row>
  </sheetData>
  <sheetProtection/>
  <mergeCells count="17">
    <mergeCell ref="Y1:AB1"/>
    <mergeCell ref="X160:Z160"/>
    <mergeCell ref="U167:W167"/>
    <mergeCell ref="U139:W139"/>
    <mergeCell ref="X139:Z139"/>
    <mergeCell ref="U152:W152"/>
    <mergeCell ref="X152:Z152"/>
    <mergeCell ref="U117:W117"/>
    <mergeCell ref="X117:Z117"/>
    <mergeCell ref="X2:Z2"/>
    <mergeCell ref="X167:Z167"/>
    <mergeCell ref="U2:W2"/>
    <mergeCell ref="U56:W56"/>
    <mergeCell ref="X56:Z56"/>
    <mergeCell ref="U93:W93"/>
    <mergeCell ref="X93:Z93"/>
    <mergeCell ref="U160:W160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54" max="255" man="1"/>
    <brk id="115" max="255" man="1"/>
    <brk id="1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490</v>
      </c>
    </row>
    <row r="2" ht="15" customHeight="1">
      <c r="B2" s="269" t="s">
        <v>482</v>
      </c>
    </row>
    <row r="3" spans="1:11" ht="15" customHeight="1">
      <c r="A3" s="52" t="s">
        <v>409</v>
      </c>
      <c r="K3" s="52" t="s">
        <v>430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281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265" t="s">
        <v>457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282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282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282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282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431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281" t="s">
        <v>410</v>
      </c>
      <c r="L13" s="54" t="s">
        <v>221</v>
      </c>
      <c r="M13" s="53" t="s">
        <v>238</v>
      </c>
      <c r="N13" s="54" t="s">
        <v>272</v>
      </c>
      <c r="O13" s="55" t="s">
        <v>222</v>
      </c>
      <c r="P13" s="265" t="s">
        <v>457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282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282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283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432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281" t="s">
        <v>410</v>
      </c>
      <c r="L20" s="54" t="s">
        <v>221</v>
      </c>
      <c r="M20" s="53" t="s">
        <v>238</v>
      </c>
      <c r="N20" s="54" t="s">
        <v>272</v>
      </c>
      <c r="O20" s="55" t="s">
        <v>222</v>
      </c>
      <c r="P20" s="265" t="s">
        <v>457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282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282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282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282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282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434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281" t="s">
        <v>410</v>
      </c>
      <c r="L29" s="54" t="s">
        <v>221</v>
      </c>
      <c r="M29" s="53" t="s">
        <v>238</v>
      </c>
      <c r="N29" s="54" t="s">
        <v>272</v>
      </c>
      <c r="O29" s="55" t="s">
        <v>222</v>
      </c>
      <c r="P29" s="265" t="s">
        <v>457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282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282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282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282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282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282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282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282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282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282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282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282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282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282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282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282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282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282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282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282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282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282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282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282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282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283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435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281" t="s">
        <v>410</v>
      </c>
      <c r="L59" s="54" t="s">
        <v>221</v>
      </c>
      <c r="M59" s="53" t="s">
        <v>238</v>
      </c>
      <c r="N59" s="54" t="s">
        <v>272</v>
      </c>
      <c r="O59" s="55" t="s">
        <v>222</v>
      </c>
      <c r="P59" s="265" t="s">
        <v>457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282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282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282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282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282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282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282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282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282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282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282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282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282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282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282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282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282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282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282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436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281" t="s">
        <v>410</v>
      </c>
      <c r="L82" s="54" t="s">
        <v>221</v>
      </c>
      <c r="M82" s="53" t="s">
        <v>238</v>
      </c>
      <c r="N82" s="54" t="s">
        <v>272</v>
      </c>
      <c r="O82" s="55" t="s">
        <v>222</v>
      </c>
      <c r="P82" s="265" t="s">
        <v>457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282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282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282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282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282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282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282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282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282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282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282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282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282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437</v>
      </c>
    </row>
    <row r="103" spans="11:16" ht="15" customHeight="1">
      <c r="K103" s="53" t="s">
        <v>410</v>
      </c>
      <c r="L103" s="54" t="s">
        <v>221</v>
      </c>
      <c r="M103" s="53" t="s">
        <v>238</v>
      </c>
      <c r="N103" s="54" t="s">
        <v>272</v>
      </c>
      <c r="O103" s="55" t="s">
        <v>222</v>
      </c>
      <c r="P103" s="265" t="s">
        <v>457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239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345</v>
      </c>
      <c r="C5" s="132" t="s">
        <v>308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375</v>
      </c>
      <c r="C6" s="132" t="s">
        <v>377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337</v>
      </c>
      <c r="C7" s="132" t="s">
        <v>342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329</v>
      </c>
      <c r="C10" s="132" t="s">
        <v>328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280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279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341</v>
      </c>
      <c r="C13" s="132" t="s">
        <v>342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269</v>
      </c>
      <c r="C18" s="132" t="s">
        <v>342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331</v>
      </c>
      <c r="C20" s="132" t="s">
        <v>276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379</v>
      </c>
      <c r="C25" s="132" t="s">
        <v>275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291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334</v>
      </c>
      <c r="C30" s="132" t="s">
        <v>342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373</v>
      </c>
      <c r="C33" s="132" t="s">
        <v>247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340</v>
      </c>
      <c r="C35" s="132" t="s">
        <v>344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330</v>
      </c>
      <c r="C38" s="132" t="s">
        <v>342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327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335</v>
      </c>
      <c r="C40" s="132" t="s">
        <v>328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281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368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332</v>
      </c>
      <c r="C44" s="132" t="s">
        <v>343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339</v>
      </c>
      <c r="C45" s="132" t="s">
        <v>343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336</v>
      </c>
      <c r="C47" s="132" t="s">
        <v>342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376</v>
      </c>
      <c r="C50" s="132" t="s">
        <v>247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289</v>
      </c>
      <c r="C51" s="132" t="s">
        <v>247</v>
      </c>
      <c r="D51" s="133">
        <v>1100</v>
      </c>
    </row>
    <row r="52" spans="1:4" ht="12.75">
      <c r="A52" s="21">
        <v>49</v>
      </c>
      <c r="B52" s="132" t="s">
        <v>338</v>
      </c>
      <c r="C52" s="132" t="s">
        <v>247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361</v>
      </c>
      <c r="C54" s="132" t="s">
        <v>362</v>
      </c>
      <c r="D54" s="133">
        <v>1000</v>
      </c>
    </row>
    <row r="55" spans="1:4" ht="12.75">
      <c r="A55" s="21">
        <v>52</v>
      </c>
      <c r="B55" s="132" t="s">
        <v>282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333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268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384</v>
      </c>
      <c r="C59" s="132" t="s">
        <v>385</v>
      </c>
      <c r="D59" s="133">
        <v>1000</v>
      </c>
    </row>
    <row r="60" spans="1:4" ht="12.75">
      <c r="A60" s="21">
        <v>57</v>
      </c>
      <c r="B60" s="132" t="s">
        <v>244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369</v>
      </c>
      <c r="C62" s="132" t="s">
        <v>247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378</v>
      </c>
      <c r="C64" s="132" t="s">
        <v>275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271</v>
      </c>
      <c r="C68" s="132" t="s">
        <v>308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298</v>
      </c>
      <c r="C69" s="132" t="s">
        <v>308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366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360</v>
      </c>
      <c r="D73" s="136">
        <v>1000</v>
      </c>
    </row>
    <row r="74" spans="1:4" ht="12.75">
      <c r="A74" s="15">
        <v>7</v>
      </c>
      <c r="B74" s="132" t="s">
        <v>270</v>
      </c>
      <c r="C74" s="132" t="s">
        <v>328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342</v>
      </c>
      <c r="D78" s="136">
        <v>1000</v>
      </c>
    </row>
    <row r="79" spans="1:4" ht="12.75">
      <c r="A79" s="15">
        <v>12</v>
      </c>
      <c r="B79" s="132" t="s">
        <v>284</v>
      </c>
      <c r="C79" s="132" t="s">
        <v>308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346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346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247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235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346</v>
      </c>
      <c r="D94" s="136">
        <v>1607</v>
      </c>
    </row>
    <row r="95" spans="1:4" ht="12.75">
      <c r="A95" s="15">
        <v>28</v>
      </c>
      <c r="B95" s="132" t="s">
        <v>349</v>
      </c>
      <c r="C95" s="132" t="s">
        <v>328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297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296</v>
      </c>
      <c r="C101" s="132" t="s">
        <v>308</v>
      </c>
      <c r="D101" s="136">
        <v>1100</v>
      </c>
    </row>
    <row r="102" spans="1:4" ht="12.75">
      <c r="A102" s="15">
        <v>35</v>
      </c>
      <c r="B102" s="132" t="s">
        <v>350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290</v>
      </c>
      <c r="C104" s="132" t="s">
        <v>346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295</v>
      </c>
      <c r="C107" s="132" t="s">
        <v>347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308</v>
      </c>
      <c r="D108" s="136">
        <v>1100</v>
      </c>
    </row>
    <row r="109" spans="1:4" ht="12.75">
      <c r="A109" s="15">
        <v>42</v>
      </c>
      <c r="B109" s="132" t="s">
        <v>294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383</v>
      </c>
      <c r="C110" s="132" t="s">
        <v>386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348</v>
      </c>
      <c r="C113" s="132" t="s">
        <v>344</v>
      </c>
      <c r="D113" s="136">
        <v>1000</v>
      </c>
    </row>
    <row r="114" spans="1:4" ht="12.75">
      <c r="A114" s="15">
        <v>47</v>
      </c>
      <c r="B114" s="132" t="s">
        <v>372</v>
      </c>
      <c r="C114" s="132" t="s">
        <v>247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308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247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306</v>
      </c>
      <c r="C126" s="132" t="s">
        <v>308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359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346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346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351</v>
      </c>
      <c r="C143" s="132" t="s">
        <v>247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274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303</v>
      </c>
      <c r="C149" s="140" t="s">
        <v>344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302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305</v>
      </c>
      <c r="C152" s="132" t="s">
        <v>344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304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301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352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300</v>
      </c>
      <c r="C165" s="132" t="s">
        <v>308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299</v>
      </c>
      <c r="C168" s="132" t="s">
        <v>308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346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382</v>
      </c>
      <c r="C175" s="132" t="s">
        <v>385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307</v>
      </c>
      <c r="C179" s="132" t="s">
        <v>344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308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353</v>
      </c>
      <c r="C188" s="132" t="s">
        <v>308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242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344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278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308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344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356</v>
      </c>
      <c r="C218" s="132" t="s">
        <v>342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354</v>
      </c>
      <c r="C221" s="132" t="s">
        <v>342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285</v>
      </c>
      <c r="C223" s="132" t="s">
        <v>247</v>
      </c>
      <c r="D223" s="136">
        <v>1000</v>
      </c>
    </row>
    <row r="224" spans="1:8" ht="12.75">
      <c r="A224" s="15">
        <v>9</v>
      </c>
      <c r="B224" s="132" t="s">
        <v>245</v>
      </c>
      <c r="C224" s="132" t="s">
        <v>275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363</v>
      </c>
      <c r="C226" s="132" t="s">
        <v>346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355</v>
      </c>
      <c r="C228" s="132" t="s">
        <v>342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247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346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380</v>
      </c>
      <c r="C236" s="147" t="s">
        <v>275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308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247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358</v>
      </c>
      <c r="C244" s="132" t="s">
        <v>308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247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357</v>
      </c>
      <c r="C246" s="132" t="s">
        <v>328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243</v>
      </c>
      <c r="C247" s="132" t="s">
        <v>247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374</v>
      </c>
      <c r="C248" s="132" t="s">
        <v>377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255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257</v>
      </c>
      <c r="C2" s="67"/>
      <c r="F2" s="42"/>
      <c r="G2" s="42"/>
      <c r="I2" s="34" t="s">
        <v>236</v>
      </c>
    </row>
    <row r="3" spans="2:13" ht="19.5" thickBot="1">
      <c r="B3" s="69" t="s">
        <v>235</v>
      </c>
      <c r="C3" s="94">
        <v>40488</v>
      </c>
      <c r="D3" t="s">
        <v>7</v>
      </c>
      <c r="E3" s="96" t="s">
        <v>256</v>
      </c>
      <c r="F3" s="42" t="s">
        <v>248</v>
      </c>
      <c r="H3" s="78" t="s">
        <v>9</v>
      </c>
      <c r="I3" s="34" t="s">
        <v>237</v>
      </c>
      <c r="K3" s="43"/>
      <c r="L3" s="447"/>
      <c r="M3" s="448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258</v>
      </c>
      <c r="J4" s="447">
        <v>39788</v>
      </c>
      <c r="K4" s="448"/>
      <c r="L4" t="s">
        <v>256</v>
      </c>
      <c r="M4" t="s">
        <v>248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277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260</v>
      </c>
      <c r="C19" s="47"/>
      <c r="D19" s="47"/>
      <c r="E19" s="47"/>
      <c r="F19" s="47"/>
      <c r="H19" s="78" t="s">
        <v>11</v>
      </c>
      <c r="I19" s="34" t="s">
        <v>240</v>
      </c>
      <c r="L19" s="95"/>
      <c r="M19" s="95"/>
    </row>
    <row r="20" spans="1:13" ht="15.75">
      <c r="A20" s="47"/>
      <c r="B20" s="47" t="s">
        <v>262</v>
      </c>
      <c r="C20" s="47"/>
      <c r="D20" s="47"/>
      <c r="E20" s="47"/>
      <c r="F20" s="47"/>
      <c r="J20" s="70">
        <v>39844</v>
      </c>
      <c r="K20" t="s">
        <v>7</v>
      </c>
      <c r="L20" t="s">
        <v>256</v>
      </c>
      <c r="M20" t="s">
        <v>248</v>
      </c>
    </row>
    <row r="21" spans="2:13" ht="15.75">
      <c r="B21" s="70"/>
      <c r="C21" s="70">
        <v>39830</v>
      </c>
      <c r="D21" t="s">
        <v>7</v>
      </c>
      <c r="E21" s="43" t="s">
        <v>259</v>
      </c>
      <c r="F21" s="43" t="s">
        <v>222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246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235</v>
      </c>
      <c r="J34" s="70">
        <v>39893</v>
      </c>
      <c r="K34" t="s">
        <v>7</v>
      </c>
      <c r="L34" t="s">
        <v>256</v>
      </c>
      <c r="M34" t="s">
        <v>248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261</v>
      </c>
      <c r="E36" s="449">
        <v>39865</v>
      </c>
      <c r="F36" s="450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266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256</v>
      </c>
      <c r="M47" t="s">
        <v>248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263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264</v>
      </c>
      <c r="C50" s="47"/>
      <c r="D50" s="451">
        <v>39912</v>
      </c>
      <c r="E50" s="452"/>
      <c r="F50" t="s">
        <v>248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231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230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229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391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265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45">
        <v>39942</v>
      </c>
      <c r="E61" s="446"/>
      <c r="F61" t="s">
        <v>248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251</v>
      </c>
      <c r="D3" s="69" t="s">
        <v>392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253</v>
      </c>
      <c r="D5" s="62"/>
      <c r="E5" s="62"/>
    </row>
    <row r="6" spans="2:5" ht="13.5" customHeight="1">
      <c r="B6" s="64" t="s">
        <v>252</v>
      </c>
      <c r="D6" s="62"/>
      <c r="E6" s="62"/>
    </row>
    <row r="7" spans="2:5" ht="13.5" customHeight="1">
      <c r="B7" s="65" t="s">
        <v>267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254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250</v>
      </c>
      <c r="F11" s="9"/>
      <c r="G11" s="10" t="s">
        <v>33</v>
      </c>
      <c r="H11" s="2"/>
      <c r="I11" s="8"/>
      <c r="J11" s="61" t="s">
        <v>250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233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232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396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250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249</v>
      </c>
      <c r="C22" s="41"/>
      <c r="D22" s="8"/>
      <c r="E22" s="4"/>
      <c r="F22" s="110" t="s">
        <v>233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232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250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397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250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393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250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397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250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394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250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395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291</v>
      </c>
      <c r="C2" s="44" t="s">
        <v>135</v>
      </c>
      <c r="D2" s="158">
        <v>1000</v>
      </c>
      <c r="F2" s="44" t="s">
        <v>280</v>
      </c>
      <c r="G2" s="44" t="s">
        <v>116</v>
      </c>
      <c r="H2" s="158">
        <v>1000</v>
      </c>
      <c r="J2" s="44" t="s">
        <v>307</v>
      </c>
      <c r="K2" s="44" t="s">
        <v>344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279</v>
      </c>
      <c r="G3" s="112" t="s">
        <v>116</v>
      </c>
      <c r="H3" s="159">
        <v>1000</v>
      </c>
      <c r="J3" s="112" t="s">
        <v>340</v>
      </c>
      <c r="K3" s="112" t="s">
        <v>389</v>
      </c>
      <c r="L3" s="156">
        <v>1000</v>
      </c>
    </row>
    <row r="4" spans="2:12" ht="15.75">
      <c r="B4" s="44" t="s">
        <v>297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344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303</v>
      </c>
      <c r="K5" s="36" t="s">
        <v>344</v>
      </c>
      <c r="L5" s="58">
        <v>1000</v>
      </c>
    </row>
    <row r="6" spans="6:12" ht="15.75">
      <c r="F6" s="36" t="s">
        <v>281</v>
      </c>
      <c r="G6" s="36" t="s">
        <v>116</v>
      </c>
      <c r="H6" s="160">
        <v>1000</v>
      </c>
      <c r="J6" s="36" t="s">
        <v>305</v>
      </c>
      <c r="K6" s="36" t="s">
        <v>344</v>
      </c>
      <c r="L6" s="58">
        <v>1000</v>
      </c>
    </row>
    <row r="7" spans="2:12" ht="15.75">
      <c r="B7" s="36" t="s">
        <v>332</v>
      </c>
      <c r="C7" s="36" t="s">
        <v>387</v>
      </c>
      <c r="D7" s="160">
        <v>1000</v>
      </c>
      <c r="F7" s="36" t="s">
        <v>282</v>
      </c>
      <c r="G7" s="36" t="s">
        <v>116</v>
      </c>
      <c r="H7" s="160">
        <v>1000</v>
      </c>
      <c r="J7" s="36" t="s">
        <v>348</v>
      </c>
      <c r="K7" s="36" t="s">
        <v>344</v>
      </c>
      <c r="L7" s="58">
        <v>1000</v>
      </c>
    </row>
    <row r="8" spans="2:12" ht="15.75">
      <c r="B8" s="36" t="s">
        <v>339</v>
      </c>
      <c r="C8" s="36" t="s">
        <v>387</v>
      </c>
      <c r="D8" s="160">
        <v>1000</v>
      </c>
      <c r="F8" s="131" t="s">
        <v>115</v>
      </c>
      <c r="G8" s="36" t="s">
        <v>278</v>
      </c>
      <c r="H8" s="160">
        <v>1000</v>
      </c>
      <c r="J8" s="36" t="s">
        <v>144</v>
      </c>
      <c r="K8" s="36" t="s">
        <v>344</v>
      </c>
      <c r="L8" s="58">
        <v>1000</v>
      </c>
    </row>
    <row r="9" spans="6:8" ht="15.75">
      <c r="F9" s="36" t="s">
        <v>105</v>
      </c>
      <c r="G9" s="36" t="s">
        <v>278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244</v>
      </c>
      <c r="G10" s="36" t="s">
        <v>116</v>
      </c>
      <c r="H10" s="160">
        <v>1000</v>
      </c>
      <c r="J10" s="44" t="s">
        <v>366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242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329</v>
      </c>
      <c r="G13" s="36" t="s">
        <v>328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335</v>
      </c>
      <c r="G14" s="36" t="s">
        <v>328</v>
      </c>
      <c r="H14" s="160">
        <v>1000</v>
      </c>
      <c r="J14" s="112" t="s">
        <v>302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357</v>
      </c>
      <c r="G15" s="36" t="s">
        <v>328</v>
      </c>
      <c r="H15" s="160">
        <v>1000</v>
      </c>
      <c r="J15" s="36" t="s">
        <v>368</v>
      </c>
      <c r="K15" s="36" t="s">
        <v>388</v>
      </c>
      <c r="L15" s="58">
        <v>1000</v>
      </c>
    </row>
    <row r="16" spans="2:12" ht="15.75">
      <c r="B16" s="36" t="s">
        <v>327</v>
      </c>
      <c r="C16" s="36" t="s">
        <v>88</v>
      </c>
      <c r="D16" s="160">
        <v>1100</v>
      </c>
      <c r="F16" s="36" t="s">
        <v>349</v>
      </c>
      <c r="G16" s="36" t="s">
        <v>328</v>
      </c>
      <c r="H16" s="160">
        <v>1000</v>
      </c>
      <c r="J16" s="36" t="s">
        <v>304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270</v>
      </c>
      <c r="G17" s="36" t="s">
        <v>328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271</v>
      </c>
      <c r="G19" s="44" t="s">
        <v>308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298</v>
      </c>
      <c r="G20" s="157" t="s">
        <v>308</v>
      </c>
      <c r="H20" s="158">
        <v>1000</v>
      </c>
      <c r="J20" s="36" t="s">
        <v>383</v>
      </c>
      <c r="K20" s="36" t="s">
        <v>386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306</v>
      </c>
      <c r="G21" s="112" t="s">
        <v>308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345</v>
      </c>
      <c r="G22" s="36" t="s">
        <v>308</v>
      </c>
      <c r="H22" s="58">
        <v>1000</v>
      </c>
      <c r="J22" s="44" t="s">
        <v>337</v>
      </c>
      <c r="K22" s="44" t="s">
        <v>342</v>
      </c>
      <c r="L22" s="158">
        <v>1000</v>
      </c>
    </row>
    <row r="23" spans="2:12" ht="15.75">
      <c r="B23" s="36" t="s">
        <v>352</v>
      </c>
      <c r="C23" s="36" t="s">
        <v>88</v>
      </c>
      <c r="D23" s="160">
        <v>1100</v>
      </c>
      <c r="F23" s="36" t="s">
        <v>284</v>
      </c>
      <c r="G23" s="36" t="s">
        <v>308</v>
      </c>
      <c r="H23" s="58">
        <v>1000</v>
      </c>
      <c r="J23" s="112" t="s">
        <v>356</v>
      </c>
      <c r="K23" s="112" t="s">
        <v>342</v>
      </c>
      <c r="L23" s="156">
        <v>1000</v>
      </c>
    </row>
    <row r="24" spans="6:12" ht="15.75">
      <c r="F24" s="36" t="s">
        <v>71</v>
      </c>
      <c r="G24" s="36" t="s">
        <v>308</v>
      </c>
      <c r="H24" s="58">
        <v>1760</v>
      </c>
      <c r="J24" s="36" t="s">
        <v>341</v>
      </c>
      <c r="K24" s="36" t="s">
        <v>342</v>
      </c>
      <c r="L24" s="58">
        <v>1000</v>
      </c>
    </row>
    <row r="25" spans="6:12" ht="15.75">
      <c r="F25" s="36" t="s">
        <v>353</v>
      </c>
      <c r="G25" s="36" t="s">
        <v>308</v>
      </c>
      <c r="H25" s="58">
        <v>1000</v>
      </c>
      <c r="J25" s="57" t="s">
        <v>269</v>
      </c>
      <c r="K25" s="36" t="s">
        <v>342</v>
      </c>
      <c r="L25" s="58">
        <v>1000</v>
      </c>
    </row>
    <row r="26" spans="6:12" ht="15.75">
      <c r="F26" s="36" t="s">
        <v>358</v>
      </c>
      <c r="G26" s="36" t="s">
        <v>308</v>
      </c>
      <c r="H26" s="58">
        <v>1000</v>
      </c>
      <c r="J26" s="36" t="s">
        <v>208</v>
      </c>
      <c r="K26" s="36" t="s">
        <v>342</v>
      </c>
      <c r="L26" s="58">
        <v>1000</v>
      </c>
    </row>
    <row r="27" spans="6:12" ht="15.75">
      <c r="F27" s="36" t="s">
        <v>293</v>
      </c>
      <c r="G27" s="36" t="s">
        <v>308</v>
      </c>
      <c r="H27" s="58">
        <v>1000</v>
      </c>
      <c r="J27" s="36" t="s">
        <v>331</v>
      </c>
      <c r="K27" s="57" t="s">
        <v>276</v>
      </c>
      <c r="L27" s="58">
        <v>1000</v>
      </c>
    </row>
    <row r="28" spans="2:19" ht="15.75">
      <c r="B28" s="44" t="s">
        <v>82</v>
      </c>
      <c r="C28" s="155" t="s">
        <v>247</v>
      </c>
      <c r="D28" s="158">
        <v>1250</v>
      </c>
      <c r="F28" s="36" t="s">
        <v>296</v>
      </c>
      <c r="G28" s="36" t="s">
        <v>308</v>
      </c>
      <c r="H28" s="58">
        <v>1100</v>
      </c>
      <c r="J28" s="36" t="s">
        <v>354</v>
      </c>
      <c r="K28" s="36" t="s">
        <v>342</v>
      </c>
      <c r="L28" s="58">
        <v>1000</v>
      </c>
      <c r="S28" s="100"/>
    </row>
    <row r="29" spans="2:12" ht="15.75">
      <c r="B29" s="112" t="s">
        <v>66</v>
      </c>
      <c r="C29" s="112" t="s">
        <v>359</v>
      </c>
      <c r="D29" s="159">
        <v>1000</v>
      </c>
      <c r="F29" s="57" t="s">
        <v>26</v>
      </c>
      <c r="G29" s="36" t="s">
        <v>308</v>
      </c>
      <c r="H29" s="58">
        <v>1100</v>
      </c>
      <c r="J29" s="161" t="s">
        <v>379</v>
      </c>
      <c r="K29" s="155" t="s">
        <v>275</v>
      </c>
      <c r="L29" s="158">
        <v>1000</v>
      </c>
    </row>
    <row r="30" spans="2:12" ht="15.75">
      <c r="B30" s="112" t="s">
        <v>190</v>
      </c>
      <c r="C30" s="121" t="s">
        <v>247</v>
      </c>
      <c r="D30" s="156">
        <v>1250</v>
      </c>
      <c r="F30" s="36" t="s">
        <v>27</v>
      </c>
      <c r="G30" s="36" t="s">
        <v>308</v>
      </c>
      <c r="H30" s="58">
        <v>1100</v>
      </c>
      <c r="J30" s="112" t="s">
        <v>334</v>
      </c>
      <c r="K30" s="112" t="s">
        <v>342</v>
      </c>
      <c r="L30" s="156">
        <v>1000</v>
      </c>
    </row>
    <row r="31" spans="2:12" ht="15.75">
      <c r="B31" s="36" t="s">
        <v>207</v>
      </c>
      <c r="C31" s="57" t="s">
        <v>247</v>
      </c>
      <c r="D31" s="58">
        <v>1100</v>
      </c>
      <c r="F31" s="36" t="s">
        <v>41</v>
      </c>
      <c r="G31" s="36" t="s">
        <v>308</v>
      </c>
      <c r="H31" s="58">
        <v>1654</v>
      </c>
      <c r="J31" s="36" t="s">
        <v>330</v>
      </c>
      <c r="K31" s="36" t="s">
        <v>342</v>
      </c>
      <c r="L31" s="58">
        <v>1000</v>
      </c>
    </row>
    <row r="32" spans="2:12" ht="15.75">
      <c r="B32" s="36" t="s">
        <v>351</v>
      </c>
      <c r="C32" s="57" t="s">
        <v>247</v>
      </c>
      <c r="D32" s="58">
        <v>1100</v>
      </c>
      <c r="F32" s="36" t="s">
        <v>218</v>
      </c>
      <c r="G32" s="36" t="s">
        <v>308</v>
      </c>
      <c r="H32" s="58">
        <v>1000</v>
      </c>
      <c r="J32" s="57" t="s">
        <v>58</v>
      </c>
      <c r="K32" s="57" t="s">
        <v>235</v>
      </c>
      <c r="L32" s="58">
        <v>1000</v>
      </c>
    </row>
    <row r="33" spans="2:12" ht="15.75">
      <c r="B33" s="36" t="s">
        <v>72</v>
      </c>
      <c r="C33" s="57" t="s">
        <v>247</v>
      </c>
      <c r="D33" s="58">
        <v>1100</v>
      </c>
      <c r="F33" s="36" t="s">
        <v>300</v>
      </c>
      <c r="G33" s="36" t="s">
        <v>308</v>
      </c>
      <c r="H33" s="58">
        <v>1000</v>
      </c>
      <c r="J33" s="36" t="s">
        <v>380</v>
      </c>
      <c r="K33" s="57" t="s">
        <v>275</v>
      </c>
      <c r="L33" s="58">
        <v>1000</v>
      </c>
    </row>
    <row r="34" spans="2:12" ht="15.75">
      <c r="B34" s="112" t="s">
        <v>373</v>
      </c>
      <c r="C34" s="57" t="s">
        <v>247</v>
      </c>
      <c r="D34" s="119">
        <v>1000</v>
      </c>
      <c r="F34" s="36" t="s">
        <v>299</v>
      </c>
      <c r="G34" s="36" t="s">
        <v>308</v>
      </c>
      <c r="H34" s="58">
        <v>1000</v>
      </c>
      <c r="J34" s="36" t="s">
        <v>245</v>
      </c>
      <c r="K34" s="57" t="s">
        <v>275</v>
      </c>
      <c r="L34" s="58">
        <v>1000</v>
      </c>
    </row>
    <row r="35" spans="2:12" ht="15.75">
      <c r="B35" s="36" t="s">
        <v>285</v>
      </c>
      <c r="C35" s="165" t="s">
        <v>247</v>
      </c>
      <c r="D35" s="158">
        <v>1000</v>
      </c>
      <c r="J35" s="36" t="s">
        <v>336</v>
      </c>
      <c r="K35" s="36" t="s">
        <v>342</v>
      </c>
      <c r="L35" s="58">
        <v>1000</v>
      </c>
    </row>
    <row r="36" spans="2:12" ht="15.75">
      <c r="B36" s="161" t="s">
        <v>111</v>
      </c>
      <c r="C36" s="155" t="s">
        <v>274</v>
      </c>
      <c r="D36" s="158">
        <v>1100</v>
      </c>
      <c r="F36" s="44" t="s">
        <v>382</v>
      </c>
      <c r="G36" s="44" t="s">
        <v>385</v>
      </c>
      <c r="H36" s="158">
        <v>1000</v>
      </c>
      <c r="J36" s="36" t="s">
        <v>350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247</v>
      </c>
      <c r="D37" s="156">
        <v>1100</v>
      </c>
      <c r="F37" s="121" t="s">
        <v>64</v>
      </c>
      <c r="G37" s="112" t="s">
        <v>346</v>
      </c>
      <c r="H37" s="156">
        <v>1100</v>
      </c>
      <c r="J37" s="36" t="s">
        <v>361</v>
      </c>
      <c r="K37" s="36" t="s">
        <v>362</v>
      </c>
      <c r="L37" s="58">
        <v>1000</v>
      </c>
    </row>
    <row r="38" spans="2:12" ht="15.75">
      <c r="B38" s="36" t="s">
        <v>376</v>
      </c>
      <c r="C38" s="57" t="s">
        <v>247</v>
      </c>
      <c r="D38" s="58">
        <v>1000</v>
      </c>
      <c r="F38" s="36" t="s">
        <v>173</v>
      </c>
      <c r="G38" s="36" t="s">
        <v>346</v>
      </c>
      <c r="H38" s="58">
        <v>1100</v>
      </c>
      <c r="J38" s="36" t="s">
        <v>333</v>
      </c>
      <c r="K38" s="57" t="s">
        <v>108</v>
      </c>
      <c r="L38" s="160">
        <v>1000</v>
      </c>
    </row>
    <row r="39" spans="2:19" ht="15.75">
      <c r="B39" s="36" t="s">
        <v>289</v>
      </c>
      <c r="C39" s="57" t="s">
        <v>247</v>
      </c>
      <c r="D39" s="58">
        <v>1100</v>
      </c>
      <c r="F39" s="36" t="s">
        <v>85</v>
      </c>
      <c r="G39" s="36" t="s">
        <v>346</v>
      </c>
      <c r="H39" s="58">
        <v>1100</v>
      </c>
      <c r="J39" s="57" t="s">
        <v>268</v>
      </c>
      <c r="K39" s="57" t="s">
        <v>108</v>
      </c>
      <c r="L39" s="160">
        <v>1000</v>
      </c>
      <c r="S39" s="100"/>
    </row>
    <row r="40" spans="2:12" ht="15.75">
      <c r="B40" s="36" t="s">
        <v>338</v>
      </c>
      <c r="C40" s="57" t="s">
        <v>247</v>
      </c>
      <c r="D40" s="58">
        <v>1000</v>
      </c>
      <c r="F40" s="36" t="s">
        <v>103</v>
      </c>
      <c r="G40" s="36" t="s">
        <v>346</v>
      </c>
      <c r="H40" s="58">
        <v>1395</v>
      </c>
      <c r="J40" s="36" t="s">
        <v>355</v>
      </c>
      <c r="K40" s="36" t="s">
        <v>342</v>
      </c>
      <c r="L40" s="160">
        <v>1000</v>
      </c>
    </row>
    <row r="41" spans="2:12" ht="15.75">
      <c r="B41" s="36" t="s">
        <v>290</v>
      </c>
      <c r="C41" s="57" t="s">
        <v>247</v>
      </c>
      <c r="D41" s="58">
        <v>1000</v>
      </c>
      <c r="F41" s="36" t="s">
        <v>89</v>
      </c>
      <c r="G41" s="36" t="s">
        <v>346</v>
      </c>
      <c r="H41" s="58">
        <v>1250</v>
      </c>
      <c r="J41" s="36" t="s">
        <v>378</v>
      </c>
      <c r="K41" s="57" t="s">
        <v>275</v>
      </c>
      <c r="L41" s="160">
        <v>1000</v>
      </c>
    </row>
    <row r="42" spans="2:8" ht="15.75">
      <c r="B42" s="152" t="s">
        <v>183</v>
      </c>
      <c r="C42" s="57" t="s">
        <v>247</v>
      </c>
      <c r="D42" s="154">
        <v>1100</v>
      </c>
      <c r="F42" s="131" t="s">
        <v>81</v>
      </c>
      <c r="G42" s="36" t="s">
        <v>346</v>
      </c>
      <c r="H42" s="58">
        <v>1554</v>
      </c>
    </row>
    <row r="43" spans="2:14" ht="15.75">
      <c r="B43" s="161" t="s">
        <v>243</v>
      </c>
      <c r="C43" s="155" t="s">
        <v>247</v>
      </c>
      <c r="D43" s="158">
        <v>1000</v>
      </c>
      <c r="F43" s="36" t="s">
        <v>90</v>
      </c>
      <c r="G43" s="36" t="s">
        <v>346</v>
      </c>
      <c r="H43" s="58">
        <v>1607</v>
      </c>
      <c r="J43" s="100"/>
      <c r="N43" s="100"/>
    </row>
    <row r="44" spans="2:12" ht="15.75">
      <c r="B44" s="112" t="s">
        <v>372</v>
      </c>
      <c r="C44" s="121" t="s">
        <v>247</v>
      </c>
      <c r="D44" s="156">
        <v>1000</v>
      </c>
      <c r="F44" s="36" t="s">
        <v>290</v>
      </c>
      <c r="G44" s="36" t="s">
        <v>346</v>
      </c>
      <c r="H44" s="58">
        <v>1000</v>
      </c>
      <c r="J44" s="36" t="s">
        <v>295</v>
      </c>
      <c r="K44" s="36" t="s">
        <v>347</v>
      </c>
      <c r="L44" s="58">
        <v>1000</v>
      </c>
    </row>
    <row r="45" spans="2:8" ht="15.75">
      <c r="B45" s="36" t="s">
        <v>369</v>
      </c>
      <c r="C45" s="57" t="s">
        <v>247</v>
      </c>
      <c r="D45" s="58">
        <v>1000</v>
      </c>
      <c r="F45" s="36" t="s">
        <v>363</v>
      </c>
      <c r="G45" s="36" t="s">
        <v>346</v>
      </c>
      <c r="H45" s="58">
        <v>1000</v>
      </c>
    </row>
    <row r="46" spans="2:12" ht="15.75">
      <c r="B46" s="123" t="s">
        <v>77</v>
      </c>
      <c r="C46" s="57" t="s">
        <v>247</v>
      </c>
      <c r="D46" s="58">
        <v>1100</v>
      </c>
      <c r="F46" s="36" t="s">
        <v>384</v>
      </c>
      <c r="G46" s="36" t="s">
        <v>385</v>
      </c>
      <c r="H46" s="58">
        <v>1000</v>
      </c>
      <c r="J46" s="36" t="s">
        <v>145</v>
      </c>
      <c r="K46" s="36" t="s">
        <v>360</v>
      </c>
      <c r="L46" s="58">
        <v>1000</v>
      </c>
    </row>
    <row r="47" spans="6:8" ht="15.75">
      <c r="F47" s="114" t="s">
        <v>164</v>
      </c>
      <c r="G47" s="36" t="s">
        <v>346</v>
      </c>
      <c r="H47" s="164">
        <v>1886</v>
      </c>
    </row>
    <row r="48" spans="10:12" ht="15.75">
      <c r="J48" s="36" t="s">
        <v>375</v>
      </c>
      <c r="K48" s="36" t="s">
        <v>377</v>
      </c>
      <c r="L48" s="58">
        <v>1000</v>
      </c>
    </row>
    <row r="49" spans="6:12" ht="15.75">
      <c r="F49" s="36" t="s">
        <v>294</v>
      </c>
      <c r="G49" s="36" t="s">
        <v>104</v>
      </c>
      <c r="H49" s="58">
        <v>1100</v>
      </c>
      <c r="J49" s="36" t="s">
        <v>374</v>
      </c>
      <c r="K49" s="36" t="s">
        <v>377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367</v>
      </c>
      <c r="C51" s="163" t="s">
        <v>370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301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398</v>
      </c>
      <c r="B1"/>
      <c r="C1"/>
      <c r="D1"/>
      <c r="E1"/>
      <c r="F1"/>
      <c r="G1"/>
      <c r="H1"/>
    </row>
    <row r="2" spans="1:8" ht="12.75">
      <c r="A2"/>
      <c r="B2"/>
      <c r="C2" s="301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430</v>
      </c>
      <c r="K4" s="42"/>
      <c r="L4"/>
      <c r="M4"/>
      <c r="N4"/>
      <c r="O4"/>
      <c r="P4"/>
    </row>
    <row r="5" spans="1:18" ht="12.75" customHeight="1">
      <c r="A5" s="53" t="s">
        <v>410</v>
      </c>
      <c r="B5" s="53" t="s">
        <v>422</v>
      </c>
      <c r="C5" s="54" t="s">
        <v>221</v>
      </c>
      <c r="D5" s="53" t="s">
        <v>238</v>
      </c>
      <c r="E5" s="54" t="s">
        <v>272</v>
      </c>
      <c r="F5" s="55" t="s">
        <v>222</v>
      </c>
      <c r="G5" s="55" t="s">
        <v>309</v>
      </c>
      <c r="H5" s="55" t="s">
        <v>223</v>
      </c>
      <c r="J5"/>
      <c r="K5" s="42"/>
      <c r="L5"/>
      <c r="M5"/>
      <c r="N5"/>
      <c r="O5"/>
      <c r="P5"/>
      <c r="R5" s="191" t="s">
        <v>457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426</v>
      </c>
      <c r="F6" s="58" t="s">
        <v>491</v>
      </c>
      <c r="G6" s="58">
        <v>8</v>
      </c>
      <c r="H6" s="58" t="s">
        <v>492</v>
      </c>
      <c r="K6" s="221" t="s">
        <v>410</v>
      </c>
      <c r="L6" s="54" t="s">
        <v>221</v>
      </c>
      <c r="M6" s="53" t="s">
        <v>238</v>
      </c>
      <c r="N6" s="54" t="s">
        <v>272</v>
      </c>
      <c r="O6" s="55" t="s">
        <v>404</v>
      </c>
      <c r="P6" s="55" t="s">
        <v>222</v>
      </c>
      <c r="Q6" s="55" t="s">
        <v>223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493</v>
      </c>
      <c r="F7" s="58" t="s">
        <v>494</v>
      </c>
      <c r="G7" s="58">
        <v>7</v>
      </c>
      <c r="H7" s="58" t="s">
        <v>495</v>
      </c>
      <c r="J7" s="204"/>
      <c r="K7" s="208">
        <v>1</v>
      </c>
      <c r="L7" s="117" t="s">
        <v>488</v>
      </c>
      <c r="M7" s="56">
        <v>1000</v>
      </c>
      <c r="N7" s="57" t="s">
        <v>87</v>
      </c>
      <c r="O7" s="58" t="s">
        <v>286</v>
      </c>
      <c r="P7" s="58" t="s">
        <v>323</v>
      </c>
      <c r="Q7" s="58" t="s">
        <v>316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496</v>
      </c>
      <c r="F8" s="58" t="s">
        <v>494</v>
      </c>
      <c r="G8" s="58">
        <v>7</v>
      </c>
      <c r="H8" s="58" t="s">
        <v>497</v>
      </c>
      <c r="J8" s="204"/>
      <c r="K8" s="208">
        <v>2</v>
      </c>
      <c r="L8" s="117" t="s">
        <v>532</v>
      </c>
      <c r="M8" s="56">
        <v>1000</v>
      </c>
      <c r="N8" s="57" t="s">
        <v>108</v>
      </c>
      <c r="O8" s="58" t="s">
        <v>286</v>
      </c>
      <c r="P8" s="58" t="s">
        <v>323</v>
      </c>
      <c r="Q8" s="58" t="s">
        <v>364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290</v>
      </c>
      <c r="D9" s="56">
        <v>1250</v>
      </c>
      <c r="E9" s="57" t="s">
        <v>371</v>
      </c>
      <c r="F9" s="58" t="s">
        <v>487</v>
      </c>
      <c r="G9" s="58">
        <v>7</v>
      </c>
      <c r="H9" s="58" t="s">
        <v>495</v>
      </c>
      <c r="J9" s="204"/>
      <c r="K9" s="208">
        <v>3</v>
      </c>
      <c r="L9" s="117" t="s">
        <v>536</v>
      </c>
      <c r="M9" s="56">
        <v>1000</v>
      </c>
      <c r="N9" s="36" t="s">
        <v>541</v>
      </c>
      <c r="O9" s="58" t="s">
        <v>286</v>
      </c>
      <c r="P9" s="58" t="s">
        <v>326</v>
      </c>
      <c r="Q9" s="58" t="s">
        <v>311</v>
      </c>
      <c r="R9" s="191">
        <v>1</v>
      </c>
    </row>
    <row r="10" spans="1:16" ht="12.75" customHeight="1">
      <c r="A10" s="235">
        <v>5</v>
      </c>
      <c r="B10" s="235">
        <v>6</v>
      </c>
      <c r="C10" s="236" t="s">
        <v>468</v>
      </c>
      <c r="D10" s="235">
        <v>1541</v>
      </c>
      <c r="E10" s="236" t="s">
        <v>498</v>
      </c>
      <c r="F10" s="237" t="s">
        <v>477</v>
      </c>
      <c r="G10" s="237">
        <v>5</v>
      </c>
      <c r="H10" s="237" t="s">
        <v>499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486</v>
      </c>
      <c r="D11" s="56">
        <v>1000</v>
      </c>
      <c r="E11" s="57" t="s">
        <v>500</v>
      </c>
      <c r="F11" s="58" t="s">
        <v>477</v>
      </c>
      <c r="G11" s="58">
        <v>5</v>
      </c>
      <c r="H11" s="58" t="s">
        <v>501</v>
      </c>
      <c r="J11" s="52" t="s">
        <v>431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502</v>
      </c>
      <c r="F12" s="58" t="s">
        <v>477</v>
      </c>
      <c r="G12" s="58">
        <v>6</v>
      </c>
      <c r="H12" s="58" t="s">
        <v>503</v>
      </c>
      <c r="J12"/>
      <c r="K12" s="42"/>
      <c r="L12"/>
      <c r="M12"/>
      <c r="N12"/>
      <c r="O12"/>
      <c r="P12"/>
    </row>
    <row r="13" spans="1:17" ht="12.75" customHeight="1">
      <c r="A13" s="235">
        <v>8</v>
      </c>
      <c r="B13" s="235">
        <v>3</v>
      </c>
      <c r="C13" s="236" t="s">
        <v>390</v>
      </c>
      <c r="D13" s="235">
        <v>1756</v>
      </c>
      <c r="E13" s="236" t="s">
        <v>504</v>
      </c>
      <c r="F13" s="237" t="s">
        <v>310</v>
      </c>
      <c r="G13" s="237">
        <v>4</v>
      </c>
      <c r="H13" s="237" t="s">
        <v>495</v>
      </c>
      <c r="K13" s="221" t="s">
        <v>410</v>
      </c>
      <c r="L13" s="55" t="s">
        <v>221</v>
      </c>
      <c r="M13" s="53" t="s">
        <v>238</v>
      </c>
      <c r="N13" s="54" t="s">
        <v>272</v>
      </c>
      <c r="O13" s="55" t="s">
        <v>404</v>
      </c>
      <c r="P13" s="55" t="s">
        <v>222</v>
      </c>
      <c r="Q13" s="55" t="s">
        <v>223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426</v>
      </c>
      <c r="F14" s="58" t="s">
        <v>310</v>
      </c>
      <c r="G14" s="58">
        <v>5</v>
      </c>
      <c r="H14" s="58" t="s">
        <v>495</v>
      </c>
      <c r="J14" s="204"/>
      <c r="K14" s="208">
        <v>1</v>
      </c>
      <c r="L14" s="276" t="s">
        <v>163</v>
      </c>
      <c r="M14" s="56">
        <v>1250</v>
      </c>
      <c r="N14" s="57" t="s">
        <v>371</v>
      </c>
      <c r="O14" s="58" t="s">
        <v>287</v>
      </c>
      <c r="P14" s="58" t="s">
        <v>314</v>
      </c>
      <c r="Q14" s="58" t="s">
        <v>512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493</v>
      </c>
      <c r="F15" s="58" t="s">
        <v>310</v>
      </c>
      <c r="G15" s="58">
        <v>6</v>
      </c>
      <c r="H15" s="58" t="s">
        <v>505</v>
      </c>
      <c r="J15" s="204"/>
      <c r="K15" s="208">
        <v>2</v>
      </c>
      <c r="L15" s="276" t="s">
        <v>285</v>
      </c>
      <c r="M15" s="56">
        <v>1250</v>
      </c>
      <c r="N15" s="57" t="s">
        <v>516</v>
      </c>
      <c r="O15" s="58" t="s">
        <v>287</v>
      </c>
      <c r="P15" s="58" t="s">
        <v>314</v>
      </c>
      <c r="Q15" s="58" t="s">
        <v>517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289</v>
      </c>
      <c r="D16" s="56">
        <v>1280</v>
      </c>
      <c r="E16" s="57" t="s">
        <v>371</v>
      </c>
      <c r="F16" s="58" t="s">
        <v>310</v>
      </c>
      <c r="G16" s="58">
        <v>5</v>
      </c>
      <c r="H16" s="58" t="s">
        <v>501</v>
      </c>
      <c r="J16" s="204"/>
      <c r="K16" s="208">
        <v>3</v>
      </c>
      <c r="L16" s="276" t="s">
        <v>528</v>
      </c>
      <c r="M16" s="56">
        <v>1000</v>
      </c>
      <c r="N16" s="57" t="s">
        <v>524</v>
      </c>
      <c r="O16" s="58" t="s">
        <v>287</v>
      </c>
      <c r="P16" s="58" t="s">
        <v>321</v>
      </c>
      <c r="Q16" s="58" t="s">
        <v>315</v>
      </c>
      <c r="R16" s="191">
        <v>3</v>
      </c>
    </row>
    <row r="17" spans="1:16" ht="12.75" customHeight="1">
      <c r="A17" s="235">
        <v>12</v>
      </c>
      <c r="B17" s="235">
        <v>7</v>
      </c>
      <c r="C17" s="236" t="s">
        <v>506</v>
      </c>
      <c r="D17" s="235">
        <v>1347</v>
      </c>
      <c r="E17" s="236" t="s">
        <v>498</v>
      </c>
      <c r="F17" s="237" t="s">
        <v>310</v>
      </c>
      <c r="G17" s="237">
        <v>5</v>
      </c>
      <c r="H17" s="237" t="s">
        <v>507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373</v>
      </c>
      <c r="D18" s="56">
        <v>1313</v>
      </c>
      <c r="E18" s="57" t="s">
        <v>371</v>
      </c>
      <c r="F18" s="58" t="s">
        <v>310</v>
      </c>
      <c r="G18" s="58">
        <v>5</v>
      </c>
      <c r="H18" s="58" t="s">
        <v>507</v>
      </c>
      <c r="J18" s="52" t="s">
        <v>432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426</v>
      </c>
      <c r="F19" s="58" t="s">
        <v>310</v>
      </c>
      <c r="G19" s="58">
        <v>5</v>
      </c>
      <c r="H19" s="58" t="s">
        <v>508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401</v>
      </c>
      <c r="D20" s="56">
        <v>1100</v>
      </c>
      <c r="E20" s="57" t="s">
        <v>496</v>
      </c>
      <c r="F20" s="58" t="s">
        <v>310</v>
      </c>
      <c r="G20" s="58">
        <v>6</v>
      </c>
      <c r="H20" s="58" t="s">
        <v>509</v>
      </c>
      <c r="K20" s="221" t="s">
        <v>410</v>
      </c>
      <c r="L20" s="54" t="s">
        <v>221</v>
      </c>
      <c r="M20" s="53" t="s">
        <v>238</v>
      </c>
      <c r="N20" s="54" t="s">
        <v>272</v>
      </c>
      <c r="O20" s="55" t="s">
        <v>404</v>
      </c>
      <c r="P20" s="55" t="s">
        <v>222</v>
      </c>
      <c r="Q20" s="55" t="s">
        <v>223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371</v>
      </c>
      <c r="F21" s="58" t="s">
        <v>310</v>
      </c>
      <c r="G21" s="58">
        <v>6</v>
      </c>
      <c r="H21" s="58" t="s">
        <v>439</v>
      </c>
      <c r="J21" s="204"/>
      <c r="K21" s="208">
        <v>1</v>
      </c>
      <c r="L21" s="117" t="s">
        <v>85</v>
      </c>
      <c r="M21" s="56">
        <v>1250</v>
      </c>
      <c r="N21" s="57" t="s">
        <v>426</v>
      </c>
      <c r="O21" s="58" t="s">
        <v>288</v>
      </c>
      <c r="P21" s="58" t="s">
        <v>310</v>
      </c>
      <c r="Q21" s="58" t="s">
        <v>495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334</v>
      </c>
      <c r="D22" s="56">
        <v>1100</v>
      </c>
      <c r="E22" s="57" t="s">
        <v>493</v>
      </c>
      <c r="F22" s="58" t="s">
        <v>310</v>
      </c>
      <c r="G22" s="58">
        <v>6</v>
      </c>
      <c r="H22" s="58" t="s">
        <v>439</v>
      </c>
      <c r="J22" s="204"/>
      <c r="K22" s="208">
        <v>2</v>
      </c>
      <c r="L22" s="117" t="s">
        <v>526</v>
      </c>
      <c r="M22" s="56">
        <v>1000</v>
      </c>
      <c r="N22" s="57" t="s">
        <v>87</v>
      </c>
      <c r="O22" s="58" t="s">
        <v>288</v>
      </c>
      <c r="P22" s="58" t="s">
        <v>321</v>
      </c>
      <c r="Q22" s="58" t="s">
        <v>484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268</v>
      </c>
      <c r="D23" s="56">
        <v>1100</v>
      </c>
      <c r="E23" s="57" t="s">
        <v>493</v>
      </c>
      <c r="F23" s="58" t="s">
        <v>310</v>
      </c>
      <c r="G23" s="58">
        <v>6</v>
      </c>
      <c r="H23" s="58" t="s">
        <v>510</v>
      </c>
      <c r="J23" s="204"/>
      <c r="K23" s="208">
        <v>3</v>
      </c>
      <c r="L23" s="117" t="s">
        <v>466</v>
      </c>
      <c r="M23" s="56">
        <v>1000</v>
      </c>
      <c r="N23" s="57" t="s">
        <v>496</v>
      </c>
      <c r="O23" s="58" t="s">
        <v>288</v>
      </c>
      <c r="P23" s="58" t="s">
        <v>324</v>
      </c>
      <c r="Q23" s="58" t="s">
        <v>484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330</v>
      </c>
      <c r="D24" s="56">
        <v>1100</v>
      </c>
      <c r="E24" s="57" t="s">
        <v>493</v>
      </c>
      <c r="F24" s="58" t="s">
        <v>310</v>
      </c>
      <c r="G24" s="58">
        <v>6</v>
      </c>
      <c r="H24" s="58" t="s">
        <v>423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333</v>
      </c>
      <c r="D25" s="56">
        <v>1100</v>
      </c>
      <c r="E25" s="57" t="s">
        <v>493</v>
      </c>
      <c r="F25" s="58" t="s">
        <v>312</v>
      </c>
      <c r="G25" s="58">
        <v>5</v>
      </c>
      <c r="H25" s="58" t="s">
        <v>508</v>
      </c>
      <c r="J25" s="52" t="s">
        <v>433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302</v>
      </c>
      <c r="D26" s="56">
        <v>1000</v>
      </c>
      <c r="E26" s="57" t="s">
        <v>511</v>
      </c>
      <c r="F26" s="58" t="s">
        <v>312</v>
      </c>
      <c r="G26" s="58">
        <v>5</v>
      </c>
      <c r="H26" s="58" t="s">
        <v>509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296</v>
      </c>
      <c r="D27" s="56">
        <v>1250</v>
      </c>
      <c r="E27" s="57" t="s">
        <v>399</v>
      </c>
      <c r="F27" s="58" t="s">
        <v>312</v>
      </c>
      <c r="G27" s="58">
        <v>5</v>
      </c>
      <c r="H27" s="58" t="s">
        <v>509</v>
      </c>
      <c r="K27" s="221" t="s">
        <v>410</v>
      </c>
      <c r="L27" s="54" t="s">
        <v>221</v>
      </c>
      <c r="M27" s="53" t="s">
        <v>238</v>
      </c>
      <c r="N27" s="54" t="s">
        <v>272</v>
      </c>
      <c r="O27" s="55" t="s">
        <v>404</v>
      </c>
      <c r="P27" s="55" t="s">
        <v>222</v>
      </c>
      <c r="Q27" s="55" t="s">
        <v>223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312</v>
      </c>
      <c r="G28" s="58">
        <v>5</v>
      </c>
      <c r="H28" s="58" t="s">
        <v>512</v>
      </c>
      <c r="J28" s="204"/>
      <c r="K28" s="208">
        <v>1</v>
      </c>
      <c r="L28" s="117" t="s">
        <v>82</v>
      </c>
      <c r="M28" s="56">
        <v>1322</v>
      </c>
      <c r="N28" s="57" t="s">
        <v>502</v>
      </c>
      <c r="O28" s="58" t="s">
        <v>540</v>
      </c>
      <c r="P28" s="58" t="s">
        <v>477</v>
      </c>
      <c r="Q28" s="58" t="s">
        <v>503</v>
      </c>
      <c r="R28" s="191">
        <v>6</v>
      </c>
    </row>
    <row r="29" spans="1:18" ht="12.75" customHeight="1">
      <c r="A29" s="235">
        <v>24</v>
      </c>
      <c r="B29" s="235">
        <v>26</v>
      </c>
      <c r="C29" s="236" t="s">
        <v>451</v>
      </c>
      <c r="D29" s="235">
        <v>1100</v>
      </c>
      <c r="E29" s="236" t="s">
        <v>455</v>
      </c>
      <c r="F29" s="237" t="s">
        <v>312</v>
      </c>
      <c r="G29" s="237">
        <v>4</v>
      </c>
      <c r="H29" s="237" t="s">
        <v>423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540</v>
      </c>
      <c r="P29" s="58" t="s">
        <v>312</v>
      </c>
      <c r="Q29" s="58" t="s">
        <v>512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292</v>
      </c>
      <c r="D30" s="56">
        <v>1000</v>
      </c>
      <c r="E30" s="57" t="s">
        <v>496</v>
      </c>
      <c r="F30" s="58" t="s">
        <v>312</v>
      </c>
      <c r="G30" s="58">
        <v>4</v>
      </c>
      <c r="H30" s="58" t="s">
        <v>483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304</v>
      </c>
      <c r="D31" s="56">
        <v>1000</v>
      </c>
      <c r="E31" s="57" t="s">
        <v>511</v>
      </c>
      <c r="F31" s="58" t="s">
        <v>312</v>
      </c>
      <c r="G31" s="58">
        <v>5</v>
      </c>
      <c r="H31" s="58" t="s">
        <v>424</v>
      </c>
      <c r="J31" s="52" t="s">
        <v>434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465</v>
      </c>
      <c r="D32" s="56">
        <v>1000</v>
      </c>
      <c r="E32" s="57" t="s">
        <v>400</v>
      </c>
      <c r="F32" s="58" t="s">
        <v>312</v>
      </c>
      <c r="G32" s="58">
        <v>5</v>
      </c>
      <c r="H32" s="58" t="s">
        <v>413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294</v>
      </c>
      <c r="D33" s="56">
        <v>1250</v>
      </c>
      <c r="E33" s="57" t="s">
        <v>513</v>
      </c>
      <c r="F33" s="58" t="s">
        <v>314</v>
      </c>
      <c r="G33" s="58">
        <v>4</v>
      </c>
      <c r="H33" s="58" t="s">
        <v>507</v>
      </c>
      <c r="K33" s="221" t="s">
        <v>410</v>
      </c>
      <c r="L33" s="54" t="s">
        <v>221</v>
      </c>
      <c r="M33" s="53" t="s">
        <v>238</v>
      </c>
      <c r="N33" s="54" t="s">
        <v>272</v>
      </c>
      <c r="O33" s="55" t="s">
        <v>404</v>
      </c>
      <c r="P33" s="55" t="s">
        <v>222</v>
      </c>
      <c r="Q33" s="55" t="s">
        <v>223</v>
      </c>
    </row>
    <row r="34" spans="1:18" ht="12.75" customHeight="1">
      <c r="A34" s="235">
        <v>29</v>
      </c>
      <c r="B34" s="235">
        <v>21</v>
      </c>
      <c r="C34" s="236" t="s">
        <v>405</v>
      </c>
      <c r="D34" s="235">
        <v>1100</v>
      </c>
      <c r="E34" s="236" t="s">
        <v>455</v>
      </c>
      <c r="F34" s="237" t="s">
        <v>314</v>
      </c>
      <c r="G34" s="237">
        <v>5</v>
      </c>
      <c r="H34" s="237" t="s">
        <v>514</v>
      </c>
      <c r="J34" s="204"/>
      <c r="K34" s="208">
        <v>1</v>
      </c>
      <c r="L34" s="117" t="s">
        <v>334</v>
      </c>
      <c r="M34" s="56">
        <v>1100</v>
      </c>
      <c r="N34" s="57" t="s">
        <v>493</v>
      </c>
      <c r="O34" s="58" t="s">
        <v>227</v>
      </c>
      <c r="P34" s="58" t="s">
        <v>310</v>
      </c>
      <c r="Q34" s="58" t="s">
        <v>439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371</v>
      </c>
      <c r="F35" s="58" t="s">
        <v>314</v>
      </c>
      <c r="G35" s="58">
        <v>5</v>
      </c>
      <c r="H35" s="58" t="s">
        <v>512</v>
      </c>
      <c r="J35" s="204"/>
      <c r="K35" s="208">
        <v>2</v>
      </c>
      <c r="L35" s="117" t="s">
        <v>522</v>
      </c>
      <c r="M35" s="56">
        <v>1000</v>
      </c>
      <c r="N35" s="57" t="s">
        <v>371</v>
      </c>
      <c r="O35" s="58" t="s">
        <v>227</v>
      </c>
      <c r="P35" s="58" t="s">
        <v>317</v>
      </c>
      <c r="Q35" s="58" t="s">
        <v>411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399</v>
      </c>
      <c r="F36" s="58" t="s">
        <v>314</v>
      </c>
      <c r="G36" s="58">
        <v>4</v>
      </c>
      <c r="H36" s="58" t="s">
        <v>512</v>
      </c>
      <c r="J36" s="204"/>
      <c r="K36" s="208">
        <v>3</v>
      </c>
      <c r="L36" s="117" t="s">
        <v>472</v>
      </c>
      <c r="M36" s="56">
        <v>1000</v>
      </c>
      <c r="N36" s="57" t="s">
        <v>520</v>
      </c>
      <c r="O36" s="58" t="s">
        <v>227</v>
      </c>
      <c r="P36" s="58" t="s">
        <v>317</v>
      </c>
      <c r="Q36" s="58" t="s">
        <v>414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244</v>
      </c>
      <c r="D37" s="56">
        <v>1250</v>
      </c>
      <c r="E37" s="57" t="s">
        <v>496</v>
      </c>
      <c r="F37" s="58" t="s">
        <v>314</v>
      </c>
      <c r="G37" s="58">
        <v>5</v>
      </c>
      <c r="H37" s="58" t="s">
        <v>439</v>
      </c>
      <c r="J37" s="204"/>
      <c r="K37" s="208">
        <v>4</v>
      </c>
      <c r="L37" s="117" t="s">
        <v>420</v>
      </c>
      <c r="M37" s="56">
        <v>1100</v>
      </c>
      <c r="N37" s="57" t="s">
        <v>399</v>
      </c>
      <c r="O37" s="58" t="s">
        <v>227</v>
      </c>
      <c r="P37" s="58" t="s">
        <v>318</v>
      </c>
      <c r="Q37" s="58" t="s">
        <v>424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515</v>
      </c>
      <c r="D38" s="56">
        <v>1000</v>
      </c>
      <c r="E38" s="57" t="s">
        <v>400</v>
      </c>
      <c r="F38" s="58" t="s">
        <v>314</v>
      </c>
      <c r="G38" s="58">
        <v>5</v>
      </c>
      <c r="H38" s="58" t="s">
        <v>439</v>
      </c>
      <c r="J38" s="204"/>
      <c r="K38" s="208">
        <v>5</v>
      </c>
      <c r="L38" s="117" t="s">
        <v>443</v>
      </c>
      <c r="M38" s="56">
        <v>1000</v>
      </c>
      <c r="N38" s="57" t="s">
        <v>496</v>
      </c>
      <c r="O38" s="58" t="s">
        <v>227</v>
      </c>
      <c r="P38" s="58" t="s">
        <v>318</v>
      </c>
      <c r="Q38" s="58" t="s">
        <v>485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285</v>
      </c>
      <c r="D39" s="56">
        <v>1250</v>
      </c>
      <c r="E39" s="57" t="s">
        <v>516</v>
      </c>
      <c r="F39" s="58" t="s">
        <v>314</v>
      </c>
      <c r="G39" s="58">
        <v>5</v>
      </c>
      <c r="H39" s="58" t="s">
        <v>517</v>
      </c>
      <c r="J39" s="204"/>
      <c r="K39" s="208">
        <v>6</v>
      </c>
      <c r="L39" s="117" t="s">
        <v>361</v>
      </c>
      <c r="M39" s="56">
        <v>1100</v>
      </c>
      <c r="N39" s="57" t="s">
        <v>493</v>
      </c>
      <c r="O39" s="58" t="s">
        <v>227</v>
      </c>
      <c r="P39" s="58" t="s">
        <v>318</v>
      </c>
      <c r="Q39" s="58" t="s">
        <v>419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336</v>
      </c>
      <c r="D40" s="56">
        <v>1000</v>
      </c>
      <c r="E40" s="57" t="s">
        <v>400</v>
      </c>
      <c r="F40" s="58" t="s">
        <v>314</v>
      </c>
      <c r="G40" s="58">
        <v>4</v>
      </c>
      <c r="H40" s="58" t="s">
        <v>517</v>
      </c>
      <c r="J40" s="204"/>
      <c r="K40" s="208">
        <v>7</v>
      </c>
      <c r="L40" s="117" t="s">
        <v>463</v>
      </c>
      <c r="M40" s="56">
        <v>1000</v>
      </c>
      <c r="N40" s="57" t="s">
        <v>400</v>
      </c>
      <c r="O40" s="58" t="s">
        <v>227</v>
      </c>
      <c r="P40" s="58" t="s">
        <v>318</v>
      </c>
      <c r="Q40" s="58" t="s">
        <v>418</v>
      </c>
      <c r="R40" s="191">
        <v>4</v>
      </c>
    </row>
    <row r="41" spans="1:18" ht="12.75" customHeight="1">
      <c r="A41" s="235">
        <v>36</v>
      </c>
      <c r="B41" s="235">
        <v>37</v>
      </c>
      <c r="C41" s="236" t="s">
        <v>518</v>
      </c>
      <c r="D41" s="235">
        <v>1000</v>
      </c>
      <c r="E41" s="236" t="s">
        <v>448</v>
      </c>
      <c r="F41" s="237" t="s">
        <v>314</v>
      </c>
      <c r="G41" s="237">
        <v>5</v>
      </c>
      <c r="H41" s="237" t="s">
        <v>440</v>
      </c>
      <c r="J41" s="204"/>
      <c r="K41" s="208">
        <v>8</v>
      </c>
      <c r="L41" s="163" t="s">
        <v>543</v>
      </c>
      <c r="M41" s="56">
        <v>1000</v>
      </c>
      <c r="N41" s="57" t="s">
        <v>400</v>
      </c>
      <c r="O41" s="58" t="s">
        <v>227</v>
      </c>
      <c r="P41" s="58" t="s">
        <v>321</v>
      </c>
      <c r="Q41" s="58" t="s">
        <v>416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496</v>
      </c>
      <c r="F42" s="58" t="s">
        <v>314</v>
      </c>
      <c r="G42" s="58">
        <v>5</v>
      </c>
      <c r="H42" s="58" t="s">
        <v>440</v>
      </c>
      <c r="J42" s="204"/>
      <c r="K42" s="208">
        <v>9</v>
      </c>
      <c r="L42" s="117" t="s">
        <v>471</v>
      </c>
      <c r="M42" s="56">
        <v>1000</v>
      </c>
      <c r="N42" s="57" t="s">
        <v>519</v>
      </c>
      <c r="O42" s="58" t="s">
        <v>227</v>
      </c>
      <c r="P42" s="58" t="s">
        <v>321</v>
      </c>
      <c r="Q42" s="58" t="s">
        <v>413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399</v>
      </c>
      <c r="F43" s="58" t="s">
        <v>314</v>
      </c>
      <c r="G43" s="58">
        <v>5</v>
      </c>
      <c r="H43" s="58" t="s">
        <v>423</v>
      </c>
      <c r="J43" s="204"/>
      <c r="K43" s="208">
        <v>10</v>
      </c>
      <c r="L43" s="117" t="s">
        <v>527</v>
      </c>
      <c r="M43" s="56">
        <v>1000</v>
      </c>
      <c r="N43" s="57" t="s">
        <v>108</v>
      </c>
      <c r="O43" s="58" t="s">
        <v>227</v>
      </c>
      <c r="P43" s="58" t="s">
        <v>321</v>
      </c>
      <c r="Q43" s="58" t="s">
        <v>425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348</v>
      </c>
      <c r="D44" s="56">
        <v>1000</v>
      </c>
      <c r="E44" s="57" t="s">
        <v>519</v>
      </c>
      <c r="F44" s="58" t="s">
        <v>314</v>
      </c>
      <c r="G44" s="58">
        <v>5</v>
      </c>
      <c r="H44" s="58" t="s">
        <v>423</v>
      </c>
      <c r="J44" s="204"/>
      <c r="K44" s="208">
        <v>11</v>
      </c>
      <c r="L44" s="117" t="s">
        <v>444</v>
      </c>
      <c r="M44" s="56">
        <v>1000</v>
      </c>
      <c r="N44" s="57" t="s">
        <v>371</v>
      </c>
      <c r="O44" s="58" t="s">
        <v>227</v>
      </c>
      <c r="P44" s="58" t="s">
        <v>321</v>
      </c>
      <c r="Q44" s="58" t="s">
        <v>365</v>
      </c>
      <c r="R44" s="191">
        <v>3</v>
      </c>
    </row>
    <row r="45" spans="1:18" ht="12.75" customHeight="1">
      <c r="A45" s="235">
        <v>40</v>
      </c>
      <c r="B45" s="235">
        <v>27</v>
      </c>
      <c r="C45" s="236" t="s">
        <v>458</v>
      </c>
      <c r="D45" s="235">
        <v>1100</v>
      </c>
      <c r="E45" s="236" t="s">
        <v>448</v>
      </c>
      <c r="F45" s="237" t="s">
        <v>314</v>
      </c>
      <c r="G45" s="237">
        <v>4</v>
      </c>
      <c r="H45" s="237" t="s">
        <v>485</v>
      </c>
      <c r="J45" s="204"/>
      <c r="K45" s="208">
        <v>12</v>
      </c>
      <c r="L45" s="117" t="s">
        <v>529</v>
      </c>
      <c r="M45" s="56">
        <v>1000</v>
      </c>
      <c r="N45" s="57" t="s">
        <v>108</v>
      </c>
      <c r="O45" s="58" t="s">
        <v>227</v>
      </c>
      <c r="P45" s="58" t="s">
        <v>323</v>
      </c>
      <c r="Q45" s="58" t="s">
        <v>419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429</v>
      </c>
      <c r="D46" s="56">
        <v>1000</v>
      </c>
      <c r="E46" s="57" t="s">
        <v>493</v>
      </c>
      <c r="F46" s="58" t="s">
        <v>314</v>
      </c>
      <c r="G46" s="58">
        <v>4</v>
      </c>
      <c r="H46" s="58" t="s">
        <v>419</v>
      </c>
      <c r="J46" s="204"/>
      <c r="K46" s="208">
        <v>13</v>
      </c>
      <c r="L46" s="117" t="s">
        <v>530</v>
      </c>
      <c r="M46" s="56">
        <v>1000</v>
      </c>
      <c r="N46" s="57" t="s">
        <v>87</v>
      </c>
      <c r="O46" s="58" t="s">
        <v>227</v>
      </c>
      <c r="P46" s="58" t="s">
        <v>323</v>
      </c>
      <c r="Q46" s="58" t="s">
        <v>413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402</v>
      </c>
      <c r="D47" s="56">
        <v>1000</v>
      </c>
      <c r="E47" s="57" t="s">
        <v>500</v>
      </c>
      <c r="F47" s="58" t="s">
        <v>317</v>
      </c>
      <c r="G47" s="58">
        <v>4</v>
      </c>
      <c r="H47" s="58" t="s">
        <v>503</v>
      </c>
      <c r="J47" s="204"/>
      <c r="K47" s="208">
        <v>14</v>
      </c>
      <c r="L47" s="117" t="s">
        <v>462</v>
      </c>
      <c r="M47" s="56">
        <v>1000</v>
      </c>
      <c r="N47" s="57" t="s">
        <v>87</v>
      </c>
      <c r="O47" s="58" t="s">
        <v>227</v>
      </c>
      <c r="P47" s="58" t="s">
        <v>323</v>
      </c>
      <c r="Q47" s="58" t="s">
        <v>417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406</v>
      </c>
      <c r="D48" s="56">
        <v>1000</v>
      </c>
      <c r="E48" s="57" t="s">
        <v>496</v>
      </c>
      <c r="F48" s="58" t="s">
        <v>317</v>
      </c>
      <c r="G48" s="58">
        <v>4</v>
      </c>
      <c r="H48" s="58" t="s">
        <v>503</v>
      </c>
      <c r="J48" s="204"/>
      <c r="K48" s="208">
        <v>15</v>
      </c>
      <c r="L48" s="117" t="s">
        <v>445</v>
      </c>
      <c r="M48" s="56">
        <v>1000</v>
      </c>
      <c r="N48" s="57" t="s">
        <v>400</v>
      </c>
      <c r="O48" s="58" t="s">
        <v>227</v>
      </c>
      <c r="P48" s="58" t="s">
        <v>323</v>
      </c>
      <c r="Q48" s="58" t="s">
        <v>415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461</v>
      </c>
      <c r="D49" s="56">
        <v>1000</v>
      </c>
      <c r="E49" s="57" t="s">
        <v>520</v>
      </c>
      <c r="F49" s="58" t="s">
        <v>317</v>
      </c>
      <c r="G49" s="58">
        <v>3</v>
      </c>
      <c r="H49" s="58" t="s">
        <v>509</v>
      </c>
      <c r="J49" s="204"/>
      <c r="K49" s="208">
        <v>16</v>
      </c>
      <c r="L49" s="117" t="s">
        <v>534</v>
      </c>
      <c r="M49" s="56">
        <v>1000</v>
      </c>
      <c r="N49" s="57" t="s">
        <v>87</v>
      </c>
      <c r="O49" s="58" t="s">
        <v>227</v>
      </c>
      <c r="P49" s="58" t="s">
        <v>325</v>
      </c>
      <c r="Q49" s="58" t="s">
        <v>428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408</v>
      </c>
      <c r="D50" s="56">
        <v>1000</v>
      </c>
      <c r="E50" s="57" t="s">
        <v>496</v>
      </c>
      <c r="F50" s="58" t="s">
        <v>317</v>
      </c>
      <c r="G50" s="58">
        <v>4</v>
      </c>
      <c r="H50" s="58" t="s">
        <v>440</v>
      </c>
      <c r="J50" s="204"/>
      <c r="K50" s="208">
        <v>17</v>
      </c>
      <c r="L50" s="117" t="s">
        <v>535</v>
      </c>
      <c r="M50" s="56">
        <v>1000</v>
      </c>
      <c r="N50" s="57" t="s">
        <v>87</v>
      </c>
      <c r="O50" s="58" t="s">
        <v>227</v>
      </c>
      <c r="P50" s="58" t="s">
        <v>325</v>
      </c>
      <c r="Q50" s="58" t="s">
        <v>364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521</v>
      </c>
      <c r="D51" s="56">
        <v>1000</v>
      </c>
      <c r="E51" s="57" t="s">
        <v>500</v>
      </c>
      <c r="F51" s="58" t="s">
        <v>317</v>
      </c>
      <c r="G51" s="58">
        <v>4</v>
      </c>
      <c r="H51" s="58" t="s">
        <v>424</v>
      </c>
      <c r="J51" s="204"/>
      <c r="K51" s="208">
        <v>18</v>
      </c>
      <c r="L51" s="117" t="s">
        <v>537</v>
      </c>
      <c r="M51" s="56">
        <v>1000</v>
      </c>
      <c r="N51" s="57" t="s">
        <v>87</v>
      </c>
      <c r="O51" s="58" t="s">
        <v>227</v>
      </c>
      <c r="P51" s="58" t="s">
        <v>326</v>
      </c>
      <c r="Q51" s="58" t="s">
        <v>322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522</v>
      </c>
      <c r="D52" s="56">
        <v>1000</v>
      </c>
      <c r="E52" s="57" t="s">
        <v>371</v>
      </c>
      <c r="F52" s="58" t="s">
        <v>317</v>
      </c>
      <c r="G52" s="58">
        <v>4</v>
      </c>
      <c r="H52" s="58" t="s">
        <v>411</v>
      </c>
      <c r="J52" s="204"/>
      <c r="K52" s="208">
        <v>19</v>
      </c>
      <c r="L52" s="117" t="s">
        <v>538</v>
      </c>
      <c r="M52" s="56">
        <v>1000</v>
      </c>
      <c r="N52" s="57" t="s">
        <v>400</v>
      </c>
      <c r="O52" s="58" t="s">
        <v>227</v>
      </c>
      <c r="P52" s="58" t="s">
        <v>539</v>
      </c>
      <c r="Q52" s="58" t="s">
        <v>319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450</v>
      </c>
      <c r="D53" s="56">
        <v>1000</v>
      </c>
      <c r="E53" s="57" t="s">
        <v>496</v>
      </c>
      <c r="F53" s="58" t="s">
        <v>317</v>
      </c>
      <c r="G53" s="58">
        <v>4</v>
      </c>
      <c r="H53" s="58" t="s">
        <v>485</v>
      </c>
      <c r="J53" s="204"/>
    </row>
    <row r="54" spans="1:16" ht="12.75" customHeight="1">
      <c r="A54" s="235">
        <v>49</v>
      </c>
      <c r="B54" s="235">
        <v>33</v>
      </c>
      <c r="C54" s="236" t="s">
        <v>460</v>
      </c>
      <c r="D54" s="235">
        <v>1100</v>
      </c>
      <c r="E54" s="236" t="s">
        <v>448</v>
      </c>
      <c r="F54" s="237" t="s">
        <v>317</v>
      </c>
      <c r="G54" s="237">
        <v>4</v>
      </c>
      <c r="H54" s="237" t="s">
        <v>484</v>
      </c>
      <c r="J54" s="52" t="s">
        <v>435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472</v>
      </c>
      <c r="D55" s="56">
        <v>1000</v>
      </c>
      <c r="E55" s="57" t="s">
        <v>520</v>
      </c>
      <c r="F55" s="58" t="s">
        <v>317</v>
      </c>
      <c r="G55" s="58">
        <v>4</v>
      </c>
      <c r="H55" s="58" t="s">
        <v>414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340</v>
      </c>
      <c r="D56" s="56">
        <v>1000</v>
      </c>
      <c r="E56" s="57" t="s">
        <v>519</v>
      </c>
      <c r="F56" s="58" t="s">
        <v>317</v>
      </c>
      <c r="G56" s="58">
        <v>4</v>
      </c>
      <c r="H56" s="58" t="s">
        <v>427</v>
      </c>
      <c r="K56" s="221" t="s">
        <v>410</v>
      </c>
      <c r="L56" s="54" t="s">
        <v>221</v>
      </c>
      <c r="M56" s="53" t="s">
        <v>238</v>
      </c>
      <c r="N56" s="54" t="s">
        <v>272</v>
      </c>
      <c r="O56" s="55" t="s">
        <v>404</v>
      </c>
      <c r="P56" s="55" t="s">
        <v>222</v>
      </c>
      <c r="Q56" s="55" t="s">
        <v>223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400</v>
      </c>
      <c r="F57" s="58" t="s">
        <v>318</v>
      </c>
      <c r="G57" s="58">
        <v>3</v>
      </c>
      <c r="H57" s="58" t="s">
        <v>423</v>
      </c>
      <c r="J57" s="204"/>
      <c r="K57" s="208">
        <v>1</v>
      </c>
      <c r="L57" s="117" t="s">
        <v>290</v>
      </c>
      <c r="M57" s="56">
        <v>1250</v>
      </c>
      <c r="N57" s="57" t="s">
        <v>371</v>
      </c>
      <c r="O57" s="58" t="s">
        <v>228</v>
      </c>
      <c r="P57" s="58" t="s">
        <v>487</v>
      </c>
      <c r="Q57" s="58" t="s">
        <v>495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523</v>
      </c>
      <c r="D58" s="56">
        <v>1000</v>
      </c>
      <c r="E58" s="57" t="s">
        <v>524</v>
      </c>
      <c r="F58" s="58" t="s">
        <v>318</v>
      </c>
      <c r="G58" s="58">
        <v>4</v>
      </c>
      <c r="H58" s="58" t="s">
        <v>423</v>
      </c>
      <c r="J58" s="204"/>
      <c r="K58" s="208">
        <v>2</v>
      </c>
      <c r="L58" s="117" t="s">
        <v>289</v>
      </c>
      <c r="M58" s="56">
        <v>1280</v>
      </c>
      <c r="N58" s="57" t="s">
        <v>371</v>
      </c>
      <c r="O58" s="58" t="s">
        <v>228</v>
      </c>
      <c r="P58" s="58" t="s">
        <v>310</v>
      </c>
      <c r="Q58" s="58" t="s">
        <v>501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403</v>
      </c>
      <c r="D59" s="56">
        <v>1000</v>
      </c>
      <c r="E59" s="57" t="s">
        <v>371</v>
      </c>
      <c r="F59" s="58" t="s">
        <v>318</v>
      </c>
      <c r="G59" s="58">
        <v>4</v>
      </c>
      <c r="H59" s="58" t="s">
        <v>483</v>
      </c>
      <c r="J59" s="204"/>
      <c r="K59" s="208">
        <v>3</v>
      </c>
      <c r="L59" s="117" t="s">
        <v>373</v>
      </c>
      <c r="M59" s="56">
        <v>1313</v>
      </c>
      <c r="N59" s="57" t="s">
        <v>371</v>
      </c>
      <c r="O59" s="58" t="s">
        <v>228</v>
      </c>
      <c r="P59" s="58" t="s">
        <v>310</v>
      </c>
      <c r="Q59" s="58" t="s">
        <v>507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420</v>
      </c>
      <c r="D60" s="56">
        <v>1100</v>
      </c>
      <c r="E60" s="57" t="s">
        <v>399</v>
      </c>
      <c r="F60" s="58" t="s">
        <v>318</v>
      </c>
      <c r="G60" s="58">
        <v>4</v>
      </c>
      <c r="H60" s="58" t="s">
        <v>424</v>
      </c>
      <c r="J60" s="204"/>
      <c r="K60" s="208">
        <v>4</v>
      </c>
      <c r="L60" s="117" t="s">
        <v>268</v>
      </c>
      <c r="M60" s="56">
        <v>1100</v>
      </c>
      <c r="N60" s="57" t="s">
        <v>493</v>
      </c>
      <c r="O60" s="58" t="s">
        <v>228</v>
      </c>
      <c r="P60" s="58" t="s">
        <v>310</v>
      </c>
      <c r="Q60" s="58" t="s">
        <v>510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453</v>
      </c>
      <c r="D61" s="56">
        <v>1000</v>
      </c>
      <c r="E61" s="57" t="s">
        <v>520</v>
      </c>
      <c r="F61" s="58" t="s">
        <v>318</v>
      </c>
      <c r="G61" s="58">
        <v>4</v>
      </c>
      <c r="H61" s="58" t="s">
        <v>412</v>
      </c>
      <c r="J61" s="204"/>
      <c r="K61" s="208">
        <v>5</v>
      </c>
      <c r="L61" s="117" t="s">
        <v>330</v>
      </c>
      <c r="M61" s="56">
        <v>1100</v>
      </c>
      <c r="N61" s="57" t="s">
        <v>493</v>
      </c>
      <c r="O61" s="58" t="s">
        <v>228</v>
      </c>
      <c r="P61" s="58" t="s">
        <v>310</v>
      </c>
      <c r="Q61" s="58" t="s">
        <v>423</v>
      </c>
      <c r="R61" s="191">
        <v>6</v>
      </c>
    </row>
    <row r="62" spans="1:18" ht="15.75">
      <c r="A62" s="235" t="s">
        <v>273</v>
      </c>
      <c r="B62" s="235">
        <v>60</v>
      </c>
      <c r="C62" s="236" t="s">
        <v>441</v>
      </c>
      <c r="D62" s="235">
        <v>1000</v>
      </c>
      <c r="E62" s="236" t="s">
        <v>455</v>
      </c>
      <c r="F62" s="237" t="s">
        <v>318</v>
      </c>
      <c r="G62" s="237">
        <v>4</v>
      </c>
      <c r="H62" s="237" t="s">
        <v>412</v>
      </c>
      <c r="J62" s="204"/>
      <c r="K62" s="208">
        <v>6</v>
      </c>
      <c r="L62" s="117" t="s">
        <v>292</v>
      </c>
      <c r="M62" s="56">
        <v>1000</v>
      </c>
      <c r="N62" s="57" t="s">
        <v>496</v>
      </c>
      <c r="O62" s="58" t="s">
        <v>228</v>
      </c>
      <c r="P62" s="58" t="s">
        <v>312</v>
      </c>
      <c r="Q62" s="58" t="s">
        <v>483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407</v>
      </c>
      <c r="D63" s="56">
        <v>1000</v>
      </c>
      <c r="E63" s="57" t="s">
        <v>496</v>
      </c>
      <c r="F63" s="58" t="s">
        <v>318</v>
      </c>
      <c r="G63" s="58">
        <v>4</v>
      </c>
      <c r="H63" s="58" t="s">
        <v>485</v>
      </c>
      <c r="J63" s="204"/>
      <c r="K63" s="208">
        <v>7</v>
      </c>
      <c r="L63" s="117" t="s">
        <v>465</v>
      </c>
      <c r="M63" s="56">
        <v>1000</v>
      </c>
      <c r="N63" s="57" t="s">
        <v>400</v>
      </c>
      <c r="O63" s="58" t="s">
        <v>228</v>
      </c>
      <c r="P63" s="58" t="s">
        <v>312</v>
      </c>
      <c r="Q63" s="58" t="s">
        <v>413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443</v>
      </c>
      <c r="D64" s="56">
        <v>1000</v>
      </c>
      <c r="E64" s="57" t="s">
        <v>496</v>
      </c>
      <c r="F64" s="58" t="s">
        <v>318</v>
      </c>
      <c r="G64" s="58">
        <v>3</v>
      </c>
      <c r="H64" s="58" t="s">
        <v>485</v>
      </c>
      <c r="J64" s="204"/>
      <c r="K64" s="208">
        <v>8</v>
      </c>
      <c r="L64" s="117" t="s">
        <v>336</v>
      </c>
      <c r="M64" s="56">
        <v>1000</v>
      </c>
      <c r="N64" s="57" t="s">
        <v>400</v>
      </c>
      <c r="O64" s="58" t="s">
        <v>228</v>
      </c>
      <c r="P64" s="58" t="s">
        <v>314</v>
      </c>
      <c r="Q64" s="58" t="s">
        <v>517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361</v>
      </c>
      <c r="D65" s="56">
        <v>1100</v>
      </c>
      <c r="E65" s="57" t="s">
        <v>493</v>
      </c>
      <c r="F65" s="58" t="s">
        <v>318</v>
      </c>
      <c r="G65" s="58">
        <v>4</v>
      </c>
      <c r="H65" s="58" t="s">
        <v>419</v>
      </c>
      <c r="J65" s="204"/>
      <c r="K65" s="208">
        <v>9</v>
      </c>
      <c r="L65" s="117" t="s">
        <v>102</v>
      </c>
      <c r="M65" s="56">
        <v>1100</v>
      </c>
      <c r="N65" s="57" t="s">
        <v>399</v>
      </c>
      <c r="O65" s="58" t="s">
        <v>228</v>
      </c>
      <c r="P65" s="58" t="s">
        <v>314</v>
      </c>
      <c r="Q65" s="58" t="s">
        <v>423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449</v>
      </c>
      <c r="D66" s="56">
        <v>1000</v>
      </c>
      <c r="E66" s="57" t="s">
        <v>496</v>
      </c>
      <c r="F66" s="58" t="s">
        <v>318</v>
      </c>
      <c r="G66" s="58">
        <v>4</v>
      </c>
      <c r="H66" s="58" t="s">
        <v>484</v>
      </c>
      <c r="J66" s="204"/>
      <c r="K66" s="208">
        <v>10</v>
      </c>
      <c r="L66" s="117" t="s">
        <v>429</v>
      </c>
      <c r="M66" s="56">
        <v>1000</v>
      </c>
      <c r="N66" s="57" t="s">
        <v>493</v>
      </c>
      <c r="O66" s="58" t="s">
        <v>228</v>
      </c>
      <c r="P66" s="58" t="s">
        <v>314</v>
      </c>
      <c r="Q66" s="58" t="s">
        <v>419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525</v>
      </c>
      <c r="D67" s="56">
        <v>1000</v>
      </c>
      <c r="E67" s="57" t="s">
        <v>524</v>
      </c>
      <c r="F67" s="58" t="s">
        <v>318</v>
      </c>
      <c r="G67" s="58">
        <v>4</v>
      </c>
      <c r="H67" s="58" t="s">
        <v>414</v>
      </c>
      <c r="J67" s="204"/>
      <c r="K67" s="208">
        <v>11</v>
      </c>
      <c r="L67" s="117" t="s">
        <v>461</v>
      </c>
      <c r="M67" s="56">
        <v>1000</v>
      </c>
      <c r="N67" s="57" t="s">
        <v>520</v>
      </c>
      <c r="O67" s="58" t="s">
        <v>228</v>
      </c>
      <c r="P67" s="58" t="s">
        <v>317</v>
      </c>
      <c r="Q67" s="58" t="s">
        <v>509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459</v>
      </c>
      <c r="D68" s="56">
        <v>1000</v>
      </c>
      <c r="E68" s="57" t="s">
        <v>108</v>
      </c>
      <c r="F68" s="58" t="s">
        <v>318</v>
      </c>
      <c r="G68" s="58">
        <v>4</v>
      </c>
      <c r="H68" s="58" t="s">
        <v>315</v>
      </c>
      <c r="J68" s="204"/>
      <c r="K68" s="208">
        <v>12</v>
      </c>
      <c r="L68" s="117" t="s">
        <v>408</v>
      </c>
      <c r="M68" s="56">
        <v>1000</v>
      </c>
      <c r="N68" s="57" t="s">
        <v>496</v>
      </c>
      <c r="O68" s="58" t="s">
        <v>228</v>
      </c>
      <c r="P68" s="58" t="s">
        <v>317</v>
      </c>
      <c r="Q68" s="58" t="s">
        <v>440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463</v>
      </c>
      <c r="D69" s="56">
        <v>1000</v>
      </c>
      <c r="E69" s="57" t="s">
        <v>400</v>
      </c>
      <c r="F69" s="58" t="s">
        <v>318</v>
      </c>
      <c r="G69" s="58">
        <v>4</v>
      </c>
      <c r="H69" s="58" t="s">
        <v>418</v>
      </c>
      <c r="J69" s="204"/>
      <c r="K69" s="208">
        <v>13</v>
      </c>
      <c r="L69" s="117" t="s">
        <v>450</v>
      </c>
      <c r="M69" s="56">
        <v>1000</v>
      </c>
      <c r="N69" s="57" t="s">
        <v>496</v>
      </c>
      <c r="O69" s="58" t="s">
        <v>228</v>
      </c>
      <c r="P69" s="58" t="s">
        <v>317</v>
      </c>
      <c r="Q69" s="58" t="s">
        <v>485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543</v>
      </c>
      <c r="D70" s="56">
        <v>1000</v>
      </c>
      <c r="E70" s="57" t="s">
        <v>400</v>
      </c>
      <c r="F70" s="58" t="s">
        <v>321</v>
      </c>
      <c r="G70" s="58">
        <v>3</v>
      </c>
      <c r="H70" s="58" t="s">
        <v>416</v>
      </c>
      <c r="J70" s="204"/>
      <c r="K70" s="208">
        <v>14</v>
      </c>
      <c r="L70" s="117" t="s">
        <v>403</v>
      </c>
      <c r="M70" s="56">
        <v>1000</v>
      </c>
      <c r="N70" s="57" t="s">
        <v>371</v>
      </c>
      <c r="O70" s="58" t="s">
        <v>228</v>
      </c>
      <c r="P70" s="58" t="s">
        <v>318</v>
      </c>
      <c r="Q70" s="58" t="s">
        <v>483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526</v>
      </c>
      <c r="D71" s="56">
        <v>1000</v>
      </c>
      <c r="E71" s="57" t="s">
        <v>87</v>
      </c>
      <c r="F71" s="58" t="s">
        <v>321</v>
      </c>
      <c r="G71" s="58">
        <v>2</v>
      </c>
      <c r="H71" s="58" t="s">
        <v>484</v>
      </c>
      <c r="J71" s="204"/>
      <c r="K71" s="208">
        <v>15</v>
      </c>
      <c r="L71" s="117" t="s">
        <v>453</v>
      </c>
      <c r="M71" s="56">
        <v>1000</v>
      </c>
      <c r="N71" s="57" t="s">
        <v>520</v>
      </c>
      <c r="O71" s="58" t="s">
        <v>228</v>
      </c>
      <c r="P71" s="58" t="s">
        <v>318</v>
      </c>
      <c r="Q71" s="58" t="s">
        <v>412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471</v>
      </c>
      <c r="D72" s="56">
        <v>1000</v>
      </c>
      <c r="E72" s="57" t="s">
        <v>519</v>
      </c>
      <c r="F72" s="58" t="s">
        <v>321</v>
      </c>
      <c r="G72" s="58">
        <v>3</v>
      </c>
      <c r="H72" s="58" t="s">
        <v>413</v>
      </c>
      <c r="J72" s="204"/>
      <c r="K72" s="208">
        <v>16</v>
      </c>
      <c r="L72" s="117" t="s">
        <v>407</v>
      </c>
      <c r="M72" s="56">
        <v>1000</v>
      </c>
      <c r="N72" s="57" t="s">
        <v>496</v>
      </c>
      <c r="O72" s="58" t="s">
        <v>228</v>
      </c>
      <c r="P72" s="58" t="s">
        <v>318</v>
      </c>
      <c r="Q72" s="58" t="s">
        <v>485</v>
      </c>
      <c r="R72" s="191">
        <v>4</v>
      </c>
    </row>
    <row r="73" spans="1:18" ht="12.75" customHeight="1">
      <c r="A73" s="235">
        <v>68</v>
      </c>
      <c r="B73" s="235">
        <v>86</v>
      </c>
      <c r="C73" s="236" t="s">
        <v>442</v>
      </c>
      <c r="D73" s="235">
        <v>1000</v>
      </c>
      <c r="E73" s="236" t="s">
        <v>498</v>
      </c>
      <c r="F73" s="237" t="s">
        <v>321</v>
      </c>
      <c r="G73" s="237">
        <v>3</v>
      </c>
      <c r="H73" s="237" t="s">
        <v>413</v>
      </c>
      <c r="J73" s="204"/>
      <c r="K73" s="208">
        <v>17</v>
      </c>
      <c r="L73" s="117" t="s">
        <v>449</v>
      </c>
      <c r="M73" s="56">
        <v>1000</v>
      </c>
      <c r="N73" s="57" t="s">
        <v>496</v>
      </c>
      <c r="O73" s="58" t="s">
        <v>228</v>
      </c>
      <c r="P73" s="58" t="s">
        <v>318</v>
      </c>
      <c r="Q73" s="58" t="s">
        <v>484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527</v>
      </c>
      <c r="D74" s="56">
        <v>1000</v>
      </c>
      <c r="E74" s="57" t="s">
        <v>108</v>
      </c>
      <c r="F74" s="58" t="s">
        <v>321</v>
      </c>
      <c r="G74" s="58">
        <v>3</v>
      </c>
      <c r="H74" s="58" t="s">
        <v>425</v>
      </c>
      <c r="J74" s="204"/>
      <c r="K74" s="208">
        <v>18</v>
      </c>
      <c r="L74" s="117" t="s">
        <v>459</v>
      </c>
      <c r="M74" s="56">
        <v>1000</v>
      </c>
      <c r="N74" s="57" t="s">
        <v>108</v>
      </c>
      <c r="O74" s="58" t="s">
        <v>228</v>
      </c>
      <c r="P74" s="58" t="s">
        <v>318</v>
      </c>
      <c r="Q74" s="58" t="s">
        <v>315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421</v>
      </c>
      <c r="D75" s="56">
        <v>1000</v>
      </c>
      <c r="E75" s="57" t="s">
        <v>87</v>
      </c>
      <c r="F75" s="58" t="s">
        <v>321</v>
      </c>
      <c r="G75" s="58">
        <v>3</v>
      </c>
      <c r="H75" s="58" t="s">
        <v>417</v>
      </c>
      <c r="J75" s="204"/>
      <c r="K75" s="208">
        <v>19</v>
      </c>
      <c r="L75" s="117" t="s">
        <v>421</v>
      </c>
      <c r="M75" s="56">
        <v>1000</v>
      </c>
      <c r="N75" s="57" t="s">
        <v>87</v>
      </c>
      <c r="O75" s="58" t="s">
        <v>228</v>
      </c>
      <c r="P75" s="58" t="s">
        <v>321</v>
      </c>
      <c r="Q75" s="58" t="s">
        <v>417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528</v>
      </c>
      <c r="D76" s="56">
        <v>1000</v>
      </c>
      <c r="E76" s="57" t="s">
        <v>524</v>
      </c>
      <c r="F76" s="58" t="s">
        <v>321</v>
      </c>
      <c r="G76" s="58">
        <v>3</v>
      </c>
      <c r="H76" s="58" t="s">
        <v>315</v>
      </c>
      <c r="J76" s="204"/>
      <c r="K76" s="208">
        <v>20</v>
      </c>
      <c r="L76" s="117" t="s">
        <v>338</v>
      </c>
      <c r="M76" s="56">
        <v>1000</v>
      </c>
      <c r="N76" s="57" t="s">
        <v>87</v>
      </c>
      <c r="O76" s="58" t="s">
        <v>228</v>
      </c>
      <c r="P76" s="58" t="s">
        <v>323</v>
      </c>
      <c r="Q76" s="58" t="s">
        <v>425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444</v>
      </c>
      <c r="D77" s="56">
        <v>1000</v>
      </c>
      <c r="E77" s="57" t="s">
        <v>371</v>
      </c>
      <c r="F77" s="58" t="s">
        <v>321</v>
      </c>
      <c r="G77" s="58">
        <v>3</v>
      </c>
      <c r="H77" s="58" t="s">
        <v>365</v>
      </c>
      <c r="J77" s="204"/>
      <c r="K77" s="208">
        <v>21</v>
      </c>
      <c r="L77" s="117" t="s">
        <v>379</v>
      </c>
      <c r="M77" s="56">
        <v>1000</v>
      </c>
      <c r="N77" s="57" t="s">
        <v>400</v>
      </c>
      <c r="O77" s="58" t="s">
        <v>228</v>
      </c>
      <c r="P77" s="58" t="s">
        <v>323</v>
      </c>
      <c r="Q77" s="58" t="s">
        <v>428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529</v>
      </c>
      <c r="D78" s="56">
        <v>1000</v>
      </c>
      <c r="E78" s="57" t="s">
        <v>108</v>
      </c>
      <c r="F78" s="58" t="s">
        <v>323</v>
      </c>
      <c r="G78" s="58">
        <v>3</v>
      </c>
      <c r="H78" s="58" t="s">
        <v>419</v>
      </c>
      <c r="J78" s="204"/>
      <c r="K78" s="208">
        <v>22</v>
      </c>
      <c r="L78" s="117" t="s">
        <v>473</v>
      </c>
      <c r="M78" s="56">
        <v>1000</v>
      </c>
      <c r="N78" s="57" t="s">
        <v>519</v>
      </c>
      <c r="O78" s="58" t="s">
        <v>228</v>
      </c>
      <c r="P78" s="58" t="s">
        <v>323</v>
      </c>
      <c r="Q78" s="58" t="s">
        <v>313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530</v>
      </c>
      <c r="D79" s="56">
        <v>1000</v>
      </c>
      <c r="E79" s="57" t="s">
        <v>87</v>
      </c>
      <c r="F79" s="58" t="s">
        <v>323</v>
      </c>
      <c r="G79" s="58">
        <v>1</v>
      </c>
      <c r="H79" s="58" t="s">
        <v>413</v>
      </c>
    </row>
    <row r="80" spans="1:16" ht="12.75" customHeight="1">
      <c r="A80" s="56">
        <v>75</v>
      </c>
      <c r="B80" s="56">
        <v>68</v>
      </c>
      <c r="C80" s="57" t="s">
        <v>338</v>
      </c>
      <c r="D80" s="56">
        <v>1000</v>
      </c>
      <c r="E80" s="57" t="s">
        <v>87</v>
      </c>
      <c r="F80" s="58" t="s">
        <v>323</v>
      </c>
      <c r="G80" s="58">
        <v>3</v>
      </c>
      <c r="H80" s="58" t="s">
        <v>425</v>
      </c>
      <c r="J80" s="52" t="s">
        <v>436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462</v>
      </c>
      <c r="D81" s="56">
        <v>1000</v>
      </c>
      <c r="E81" s="57" t="s">
        <v>87</v>
      </c>
      <c r="F81" s="58" t="s">
        <v>323</v>
      </c>
      <c r="G81" s="58">
        <v>3</v>
      </c>
      <c r="H81" s="58" t="s">
        <v>417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445</v>
      </c>
      <c r="D82" s="56">
        <v>1000</v>
      </c>
      <c r="E82" s="57" t="s">
        <v>400</v>
      </c>
      <c r="F82" s="58" t="s">
        <v>323</v>
      </c>
      <c r="G82" s="58">
        <v>3</v>
      </c>
      <c r="H82" s="58" t="s">
        <v>415</v>
      </c>
      <c r="K82" s="221" t="s">
        <v>410</v>
      </c>
      <c r="L82" s="54" t="s">
        <v>221</v>
      </c>
      <c r="M82" s="53" t="s">
        <v>238</v>
      </c>
      <c r="N82" s="54" t="s">
        <v>272</v>
      </c>
      <c r="O82" s="55" t="s">
        <v>404</v>
      </c>
      <c r="P82" s="55" t="s">
        <v>222</v>
      </c>
      <c r="Q82" s="55" t="s">
        <v>223</v>
      </c>
    </row>
    <row r="83" spans="1:18" ht="12.75" customHeight="1">
      <c r="A83" s="56">
        <v>78</v>
      </c>
      <c r="B83" s="56">
        <v>48</v>
      </c>
      <c r="C83" s="57" t="s">
        <v>379</v>
      </c>
      <c r="D83" s="56">
        <v>1000</v>
      </c>
      <c r="E83" s="57" t="s">
        <v>400</v>
      </c>
      <c r="F83" s="58" t="s">
        <v>323</v>
      </c>
      <c r="G83" s="58">
        <v>2</v>
      </c>
      <c r="H83" s="58" t="s">
        <v>428</v>
      </c>
      <c r="J83" s="204"/>
      <c r="K83" s="208">
        <v>1</v>
      </c>
      <c r="L83" s="117" t="s">
        <v>78</v>
      </c>
      <c r="M83" s="56">
        <v>1724</v>
      </c>
      <c r="N83" s="57" t="s">
        <v>493</v>
      </c>
      <c r="O83" s="58" t="s">
        <v>226</v>
      </c>
      <c r="P83" s="58" t="s">
        <v>494</v>
      </c>
      <c r="Q83" s="58" t="s">
        <v>495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531</v>
      </c>
      <c r="D84" s="56">
        <v>1000</v>
      </c>
      <c r="E84" s="57" t="s">
        <v>524</v>
      </c>
      <c r="F84" s="58" t="s">
        <v>323</v>
      </c>
      <c r="G84" s="58">
        <v>2</v>
      </c>
      <c r="H84" s="58" t="s">
        <v>418</v>
      </c>
      <c r="J84" s="204"/>
      <c r="K84" s="208">
        <v>2</v>
      </c>
      <c r="L84" s="117" t="s">
        <v>486</v>
      </c>
      <c r="M84" s="56">
        <v>1000</v>
      </c>
      <c r="N84" s="36" t="s">
        <v>542</v>
      </c>
      <c r="O84" s="58" t="s">
        <v>226</v>
      </c>
      <c r="P84" s="58" t="s">
        <v>477</v>
      </c>
      <c r="Q84" s="58" t="s">
        <v>501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473</v>
      </c>
      <c r="D85" s="56">
        <v>1000</v>
      </c>
      <c r="E85" s="57" t="s">
        <v>519</v>
      </c>
      <c r="F85" s="58" t="s">
        <v>323</v>
      </c>
      <c r="G85" s="58">
        <v>3</v>
      </c>
      <c r="H85" s="58" t="s">
        <v>313</v>
      </c>
      <c r="J85" s="204"/>
      <c r="K85" s="208">
        <v>3</v>
      </c>
      <c r="L85" s="117" t="s">
        <v>79</v>
      </c>
      <c r="M85" s="56">
        <v>1602</v>
      </c>
      <c r="N85" s="57" t="s">
        <v>493</v>
      </c>
      <c r="O85" s="58" t="s">
        <v>226</v>
      </c>
      <c r="P85" s="58" t="s">
        <v>310</v>
      </c>
      <c r="Q85" s="58" t="s">
        <v>505</v>
      </c>
      <c r="R85" s="191">
        <v>6</v>
      </c>
    </row>
    <row r="86" spans="1:18" ht="15.75">
      <c r="A86" s="56">
        <v>81</v>
      </c>
      <c r="B86" s="56">
        <v>82</v>
      </c>
      <c r="C86" s="57" t="s">
        <v>488</v>
      </c>
      <c r="D86" s="56">
        <v>1000</v>
      </c>
      <c r="E86" s="57" t="s">
        <v>87</v>
      </c>
      <c r="F86" s="58" t="s">
        <v>323</v>
      </c>
      <c r="G86" s="58">
        <v>3</v>
      </c>
      <c r="H86" s="58" t="s">
        <v>316</v>
      </c>
      <c r="J86" s="204"/>
      <c r="K86" s="208">
        <v>4</v>
      </c>
      <c r="L86" s="117" t="s">
        <v>401</v>
      </c>
      <c r="M86" s="56">
        <v>1100</v>
      </c>
      <c r="N86" s="57" t="s">
        <v>496</v>
      </c>
      <c r="O86" s="58" t="s">
        <v>226</v>
      </c>
      <c r="P86" s="58" t="s">
        <v>310</v>
      </c>
      <c r="Q86" s="58" t="s">
        <v>509</v>
      </c>
      <c r="R86" s="191">
        <v>6</v>
      </c>
    </row>
    <row r="87" spans="1:18" ht="15.75">
      <c r="A87" s="56">
        <v>82</v>
      </c>
      <c r="B87" s="56">
        <v>65</v>
      </c>
      <c r="C87" s="57" t="s">
        <v>532</v>
      </c>
      <c r="D87" s="56">
        <v>1000</v>
      </c>
      <c r="E87" s="57" t="s">
        <v>108</v>
      </c>
      <c r="F87" s="58" t="s">
        <v>323</v>
      </c>
      <c r="G87" s="58">
        <v>3</v>
      </c>
      <c r="H87" s="58" t="s">
        <v>364</v>
      </c>
      <c r="J87" s="204"/>
      <c r="K87" s="208">
        <v>5</v>
      </c>
      <c r="L87" s="117" t="s">
        <v>333</v>
      </c>
      <c r="M87" s="56">
        <v>1100</v>
      </c>
      <c r="N87" s="57" t="s">
        <v>493</v>
      </c>
      <c r="O87" s="58" t="s">
        <v>226</v>
      </c>
      <c r="P87" s="58" t="s">
        <v>312</v>
      </c>
      <c r="Q87" s="58" t="s">
        <v>508</v>
      </c>
      <c r="R87" s="191">
        <v>5</v>
      </c>
    </row>
    <row r="88" spans="1:18" ht="15.75">
      <c r="A88" s="56">
        <v>83</v>
      </c>
      <c r="B88" s="56">
        <v>44</v>
      </c>
      <c r="C88" s="57" t="s">
        <v>466</v>
      </c>
      <c r="D88" s="56">
        <v>1000</v>
      </c>
      <c r="E88" s="57" t="s">
        <v>496</v>
      </c>
      <c r="F88" s="58" t="s">
        <v>324</v>
      </c>
      <c r="G88" s="58">
        <v>2</v>
      </c>
      <c r="H88" s="58" t="s">
        <v>484</v>
      </c>
      <c r="J88" s="204"/>
      <c r="K88" s="208">
        <v>6</v>
      </c>
      <c r="L88" s="117" t="s">
        <v>296</v>
      </c>
      <c r="M88" s="56">
        <v>1250</v>
      </c>
      <c r="N88" s="57" t="s">
        <v>399</v>
      </c>
      <c r="O88" s="58" t="s">
        <v>226</v>
      </c>
      <c r="P88" s="58" t="s">
        <v>312</v>
      </c>
      <c r="Q88" s="58" t="s">
        <v>509</v>
      </c>
      <c r="R88" s="191">
        <v>5</v>
      </c>
    </row>
    <row r="89" spans="1:18" ht="15.75">
      <c r="A89" s="235">
        <v>84</v>
      </c>
      <c r="B89" s="235">
        <v>45</v>
      </c>
      <c r="C89" s="236" t="s">
        <v>533</v>
      </c>
      <c r="D89" s="235">
        <v>1000</v>
      </c>
      <c r="E89" s="236" t="s">
        <v>448</v>
      </c>
      <c r="F89" s="237" t="s">
        <v>324</v>
      </c>
      <c r="G89" s="237">
        <v>2</v>
      </c>
      <c r="H89" s="237" t="s">
        <v>313</v>
      </c>
      <c r="J89" s="204"/>
      <c r="K89" s="208">
        <v>7</v>
      </c>
      <c r="L89" s="117" t="s">
        <v>294</v>
      </c>
      <c r="M89" s="56">
        <v>1250</v>
      </c>
      <c r="N89" s="57" t="s">
        <v>513</v>
      </c>
      <c r="O89" s="58" t="s">
        <v>226</v>
      </c>
      <c r="P89" s="58" t="s">
        <v>314</v>
      </c>
      <c r="Q89" s="58" t="s">
        <v>507</v>
      </c>
      <c r="R89" s="191">
        <v>4</v>
      </c>
    </row>
    <row r="90" spans="1:18" ht="15.75">
      <c r="A90" s="56">
        <v>85</v>
      </c>
      <c r="B90" s="56">
        <v>53</v>
      </c>
      <c r="C90" s="57" t="s">
        <v>534</v>
      </c>
      <c r="D90" s="56">
        <v>1000</v>
      </c>
      <c r="E90" s="57" t="s">
        <v>87</v>
      </c>
      <c r="F90" s="58" t="s">
        <v>325</v>
      </c>
      <c r="G90" s="58">
        <v>2</v>
      </c>
      <c r="H90" s="58" t="s">
        <v>428</v>
      </c>
      <c r="J90" s="204"/>
      <c r="K90" s="208">
        <v>8</v>
      </c>
      <c r="L90" s="117" t="s">
        <v>244</v>
      </c>
      <c r="M90" s="56">
        <v>1250</v>
      </c>
      <c r="N90" s="57" t="s">
        <v>496</v>
      </c>
      <c r="O90" s="58" t="s">
        <v>226</v>
      </c>
      <c r="P90" s="58" t="s">
        <v>314</v>
      </c>
      <c r="Q90" s="58" t="s">
        <v>439</v>
      </c>
      <c r="R90" s="191">
        <v>5</v>
      </c>
    </row>
    <row r="91" spans="1:18" ht="15.75">
      <c r="A91" s="235">
        <v>86</v>
      </c>
      <c r="B91" s="235">
        <v>77</v>
      </c>
      <c r="C91" s="236" t="s">
        <v>464</v>
      </c>
      <c r="D91" s="235">
        <v>1000</v>
      </c>
      <c r="E91" s="236" t="s">
        <v>448</v>
      </c>
      <c r="F91" s="237" t="s">
        <v>325</v>
      </c>
      <c r="G91" s="237">
        <v>2</v>
      </c>
      <c r="H91" s="237" t="s">
        <v>320</v>
      </c>
      <c r="J91" s="204"/>
      <c r="K91" s="208">
        <v>9</v>
      </c>
      <c r="L91" s="117" t="s">
        <v>515</v>
      </c>
      <c r="M91" s="56">
        <v>1000</v>
      </c>
      <c r="N91" s="57" t="s">
        <v>400</v>
      </c>
      <c r="O91" s="58" t="s">
        <v>226</v>
      </c>
      <c r="P91" s="58" t="s">
        <v>314</v>
      </c>
      <c r="Q91" s="58" t="s">
        <v>439</v>
      </c>
      <c r="R91" s="191">
        <v>5</v>
      </c>
    </row>
    <row r="92" spans="1:18" ht="15.75">
      <c r="A92" s="56">
        <v>87</v>
      </c>
      <c r="B92" s="56">
        <v>67</v>
      </c>
      <c r="C92" s="57" t="s">
        <v>535</v>
      </c>
      <c r="D92" s="56">
        <v>1000</v>
      </c>
      <c r="E92" s="57" t="s">
        <v>87</v>
      </c>
      <c r="F92" s="58" t="s">
        <v>325</v>
      </c>
      <c r="G92" s="58">
        <v>2</v>
      </c>
      <c r="H92" s="58" t="s">
        <v>364</v>
      </c>
      <c r="J92" s="204"/>
      <c r="K92" s="208">
        <v>10</v>
      </c>
      <c r="L92" s="117" t="s">
        <v>348</v>
      </c>
      <c r="M92" s="56">
        <v>1000</v>
      </c>
      <c r="N92" s="57" t="s">
        <v>519</v>
      </c>
      <c r="O92" s="58" t="s">
        <v>226</v>
      </c>
      <c r="P92" s="58" t="s">
        <v>314</v>
      </c>
      <c r="Q92" s="58" t="s">
        <v>423</v>
      </c>
      <c r="R92" s="191">
        <v>5</v>
      </c>
    </row>
    <row r="93" spans="1:18" ht="15.75">
      <c r="A93" s="56">
        <v>88</v>
      </c>
      <c r="B93" s="56">
        <v>42</v>
      </c>
      <c r="C93" s="57" t="s">
        <v>536</v>
      </c>
      <c r="D93" s="56">
        <v>1000</v>
      </c>
      <c r="E93" s="57" t="s">
        <v>500</v>
      </c>
      <c r="F93" s="58" t="s">
        <v>326</v>
      </c>
      <c r="G93" s="58">
        <v>1</v>
      </c>
      <c r="H93" s="58" t="s">
        <v>311</v>
      </c>
      <c r="J93" s="204"/>
      <c r="K93" s="208">
        <v>11</v>
      </c>
      <c r="L93" s="117" t="s">
        <v>402</v>
      </c>
      <c r="M93" s="56">
        <v>1000</v>
      </c>
      <c r="N93" s="36" t="s">
        <v>542</v>
      </c>
      <c r="O93" s="58" t="s">
        <v>226</v>
      </c>
      <c r="P93" s="58" t="s">
        <v>317</v>
      </c>
      <c r="Q93" s="58" t="s">
        <v>503</v>
      </c>
      <c r="R93" s="191">
        <v>4</v>
      </c>
    </row>
    <row r="94" spans="1:18" ht="15.75">
      <c r="A94" s="56">
        <v>89</v>
      </c>
      <c r="B94" s="56">
        <v>79</v>
      </c>
      <c r="C94" s="57" t="s">
        <v>537</v>
      </c>
      <c r="D94" s="56">
        <v>1000</v>
      </c>
      <c r="E94" s="57" t="s">
        <v>87</v>
      </c>
      <c r="F94" s="58" t="s">
        <v>326</v>
      </c>
      <c r="G94" s="58">
        <v>1</v>
      </c>
      <c r="H94" s="58" t="s">
        <v>322</v>
      </c>
      <c r="J94" s="204"/>
      <c r="K94" s="208">
        <v>12</v>
      </c>
      <c r="L94" s="117" t="s">
        <v>406</v>
      </c>
      <c r="M94" s="56">
        <v>1000</v>
      </c>
      <c r="N94" s="57" t="s">
        <v>496</v>
      </c>
      <c r="O94" s="58" t="s">
        <v>226</v>
      </c>
      <c r="P94" s="58" t="s">
        <v>317</v>
      </c>
      <c r="Q94" s="58" t="s">
        <v>503</v>
      </c>
      <c r="R94" s="191">
        <v>4</v>
      </c>
    </row>
    <row r="95" spans="1:18" ht="15.75">
      <c r="A95" s="56">
        <v>90</v>
      </c>
      <c r="B95" s="56">
        <v>62</v>
      </c>
      <c r="C95" s="57" t="s">
        <v>538</v>
      </c>
      <c r="D95" s="56">
        <v>1000</v>
      </c>
      <c r="E95" s="57" t="s">
        <v>400</v>
      </c>
      <c r="F95" s="58" t="s">
        <v>539</v>
      </c>
      <c r="G95" s="58">
        <v>0</v>
      </c>
      <c r="H95" s="58" t="s">
        <v>319</v>
      </c>
      <c r="J95" s="204"/>
      <c r="K95" s="208">
        <v>13</v>
      </c>
      <c r="L95" s="117" t="s">
        <v>521</v>
      </c>
      <c r="M95" s="56">
        <v>1000</v>
      </c>
      <c r="N95" s="36" t="s">
        <v>542</v>
      </c>
      <c r="O95" s="58" t="s">
        <v>226</v>
      </c>
      <c r="P95" s="58" t="s">
        <v>317</v>
      </c>
      <c r="Q95" s="58" t="s">
        <v>424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340</v>
      </c>
      <c r="M96" s="56">
        <v>1000</v>
      </c>
      <c r="N96" s="57" t="s">
        <v>519</v>
      </c>
      <c r="O96" s="58" t="s">
        <v>226</v>
      </c>
      <c r="P96" s="58" t="s">
        <v>317</v>
      </c>
      <c r="Q96" s="58" t="s">
        <v>427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437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1" t="s">
        <v>410</v>
      </c>
      <c r="L100" s="54" t="s">
        <v>221</v>
      </c>
      <c r="M100" s="53" t="s">
        <v>238</v>
      </c>
      <c r="N100" s="54" t="s">
        <v>272</v>
      </c>
      <c r="O100" s="55" t="s">
        <v>404</v>
      </c>
      <c r="P100" s="55" t="s">
        <v>222</v>
      </c>
      <c r="Q100" s="55" t="s">
        <v>223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426</v>
      </c>
      <c r="O101" s="58" t="s">
        <v>224</v>
      </c>
      <c r="P101" s="58" t="s">
        <v>491</v>
      </c>
      <c r="Q101" s="58" t="s">
        <v>492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496</v>
      </c>
      <c r="O102" s="58" t="s">
        <v>224</v>
      </c>
      <c r="P102" s="58" t="s">
        <v>494</v>
      </c>
      <c r="Q102" s="58" t="s">
        <v>497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426</v>
      </c>
      <c r="O103" s="58" t="s">
        <v>224</v>
      </c>
      <c r="P103" s="58" t="s">
        <v>310</v>
      </c>
      <c r="Q103" s="58" t="s">
        <v>508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371</v>
      </c>
      <c r="O104" s="58" t="s">
        <v>224</v>
      </c>
      <c r="P104" s="58" t="s">
        <v>310</v>
      </c>
      <c r="Q104" s="58" t="s">
        <v>439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302</v>
      </c>
      <c r="M105" s="56">
        <v>1000</v>
      </c>
      <c r="N105" s="57" t="s">
        <v>511</v>
      </c>
      <c r="O105" s="58" t="s">
        <v>224</v>
      </c>
      <c r="P105" s="58" t="s">
        <v>312</v>
      </c>
      <c r="Q105" s="58" t="s">
        <v>509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304</v>
      </c>
      <c r="M106" s="56">
        <v>1000</v>
      </c>
      <c r="N106" s="57" t="s">
        <v>511</v>
      </c>
      <c r="O106" s="58" t="s">
        <v>224</v>
      </c>
      <c r="P106" s="58" t="s">
        <v>312</v>
      </c>
      <c r="Q106" s="58" t="s">
        <v>424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399</v>
      </c>
      <c r="O107" s="58" t="s">
        <v>224</v>
      </c>
      <c r="P107" s="58" t="s">
        <v>314</v>
      </c>
      <c r="Q107" s="58" t="s">
        <v>512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496</v>
      </c>
      <c r="O108" s="58" t="s">
        <v>224</v>
      </c>
      <c r="P108" s="58" t="s">
        <v>314</v>
      </c>
      <c r="Q108" s="58" t="s">
        <v>440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400</v>
      </c>
      <c r="O109" s="58" t="s">
        <v>224</v>
      </c>
      <c r="P109" s="58" t="s">
        <v>318</v>
      </c>
      <c r="Q109" s="58" t="s">
        <v>423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523</v>
      </c>
      <c r="M110" s="56">
        <v>1000</v>
      </c>
      <c r="N110" s="57" t="s">
        <v>524</v>
      </c>
      <c r="O110" s="58" t="s">
        <v>224</v>
      </c>
      <c r="P110" s="58" t="s">
        <v>318</v>
      </c>
      <c r="Q110" s="58" t="s">
        <v>423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525</v>
      </c>
      <c r="M111" s="56">
        <v>1000</v>
      </c>
      <c r="N111" s="57" t="s">
        <v>524</v>
      </c>
      <c r="O111" s="58" t="s">
        <v>224</v>
      </c>
      <c r="P111" s="58" t="s">
        <v>318</v>
      </c>
      <c r="Q111" s="58" t="s">
        <v>414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275" t="s">
        <v>531</v>
      </c>
      <c r="M112" s="115">
        <v>1000</v>
      </c>
      <c r="N112" s="207" t="s">
        <v>524</v>
      </c>
      <c r="O112" s="116" t="s">
        <v>224</v>
      </c>
      <c r="P112" s="116" t="s">
        <v>323</v>
      </c>
      <c r="Q112" s="116" t="s">
        <v>418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544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489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409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474</v>
      </c>
      <c r="N5"/>
      <c r="O5"/>
      <c r="P5"/>
      <c r="Q5"/>
      <c r="R5"/>
      <c r="S5" s="42"/>
    </row>
    <row r="6" spans="1:18" ht="15.75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404</v>
      </c>
      <c r="F6" s="55" t="s">
        <v>222</v>
      </c>
      <c r="G6" s="55" t="s">
        <v>309</v>
      </c>
      <c r="H6" s="55" t="s">
        <v>223</v>
      </c>
      <c r="I6" s="55" t="s">
        <v>223</v>
      </c>
      <c r="J6" s="53" t="s">
        <v>545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493</v>
      </c>
      <c r="E7" s="58" t="s">
        <v>546</v>
      </c>
      <c r="F7" s="58" t="s">
        <v>547</v>
      </c>
      <c r="G7" s="58">
        <v>7</v>
      </c>
      <c r="H7" s="58" t="s">
        <v>548</v>
      </c>
      <c r="I7" s="58" t="s">
        <v>549</v>
      </c>
      <c r="J7" s="56">
        <v>1751</v>
      </c>
      <c r="K7" s="200"/>
      <c r="M7" s="53" t="s">
        <v>410</v>
      </c>
      <c r="N7" s="54" t="s">
        <v>221</v>
      </c>
      <c r="O7" s="53" t="s">
        <v>238</v>
      </c>
      <c r="P7" s="54" t="s">
        <v>272</v>
      </c>
      <c r="Q7" s="55" t="s">
        <v>222</v>
      </c>
      <c r="R7" s="55" t="s">
        <v>223</v>
      </c>
      <c r="S7" s="109" t="s">
        <v>452</v>
      </c>
    </row>
    <row r="8" spans="1:20" ht="15.75">
      <c r="A8" s="56">
        <v>2</v>
      </c>
      <c r="B8" s="57" t="s">
        <v>42</v>
      </c>
      <c r="C8" s="56">
        <v>1868</v>
      </c>
      <c r="D8" s="57" t="s">
        <v>550</v>
      </c>
      <c r="E8" s="58" t="s">
        <v>551</v>
      </c>
      <c r="F8" s="58" t="s">
        <v>494</v>
      </c>
      <c r="G8" s="58">
        <v>7</v>
      </c>
      <c r="H8" s="58" t="s">
        <v>552</v>
      </c>
      <c r="I8" s="58" t="s">
        <v>553</v>
      </c>
      <c r="J8" s="56">
        <v>1673</v>
      </c>
      <c r="K8" s="200"/>
      <c r="L8" s="302">
        <v>1</v>
      </c>
      <c r="M8" s="282">
        <v>21</v>
      </c>
      <c r="N8" s="57" t="s">
        <v>367</v>
      </c>
      <c r="O8" s="56">
        <v>1100</v>
      </c>
      <c r="P8" s="57" t="s">
        <v>370</v>
      </c>
      <c r="Q8" s="58" t="s">
        <v>312</v>
      </c>
      <c r="R8" s="102" t="s">
        <v>439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554</v>
      </c>
      <c r="E9" s="58" t="s">
        <v>551</v>
      </c>
      <c r="F9" s="58" t="s">
        <v>494</v>
      </c>
      <c r="G9" s="58">
        <v>7</v>
      </c>
      <c r="H9" s="58" t="s">
        <v>495</v>
      </c>
      <c r="I9" s="58" t="s">
        <v>555</v>
      </c>
      <c r="J9" s="56">
        <v>1673</v>
      </c>
      <c r="K9" s="200"/>
      <c r="L9" s="302">
        <v>2</v>
      </c>
      <c r="M9" s="282">
        <v>23</v>
      </c>
      <c r="N9" s="57" t="s">
        <v>420</v>
      </c>
      <c r="O9" s="56">
        <v>1100</v>
      </c>
      <c r="P9" s="57" t="s">
        <v>570</v>
      </c>
      <c r="Q9" s="58" t="s">
        <v>312</v>
      </c>
      <c r="R9" s="102" t="s">
        <v>424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493</v>
      </c>
      <c r="E10" s="58" t="s">
        <v>546</v>
      </c>
      <c r="F10" s="58" t="s">
        <v>487</v>
      </c>
      <c r="G10" s="58">
        <v>5</v>
      </c>
      <c r="H10" s="58" t="s">
        <v>501</v>
      </c>
      <c r="I10" s="58" t="s">
        <v>556</v>
      </c>
      <c r="J10" s="56">
        <v>1620</v>
      </c>
      <c r="K10" s="200"/>
      <c r="L10" s="302">
        <v>3</v>
      </c>
      <c r="M10" s="282">
        <v>27</v>
      </c>
      <c r="N10" s="57" t="s">
        <v>334</v>
      </c>
      <c r="O10" s="56">
        <v>1100</v>
      </c>
      <c r="P10" s="57" t="s">
        <v>493</v>
      </c>
      <c r="Q10" s="58" t="s">
        <v>314</v>
      </c>
      <c r="R10" s="102" t="s">
        <v>439</v>
      </c>
      <c r="S10" s="208">
        <v>5</v>
      </c>
      <c r="T10" s="189">
        <v>32</v>
      </c>
    </row>
    <row r="11" spans="1:20" ht="15.75">
      <c r="A11" s="56">
        <v>5</v>
      </c>
      <c r="B11" s="57" t="s">
        <v>401</v>
      </c>
      <c r="C11" s="56">
        <v>1100</v>
      </c>
      <c r="D11" s="57" t="s">
        <v>554</v>
      </c>
      <c r="E11" s="58" t="s">
        <v>546</v>
      </c>
      <c r="F11" s="58" t="s">
        <v>487</v>
      </c>
      <c r="G11" s="58">
        <v>7</v>
      </c>
      <c r="H11" s="58" t="s">
        <v>507</v>
      </c>
      <c r="I11" s="58" t="s">
        <v>557</v>
      </c>
      <c r="J11" s="56">
        <v>1620</v>
      </c>
      <c r="K11" s="200"/>
      <c r="L11" s="302">
        <v>4</v>
      </c>
      <c r="M11" s="282">
        <v>37</v>
      </c>
      <c r="N11" s="57" t="s">
        <v>522</v>
      </c>
      <c r="O11" s="56">
        <v>1000</v>
      </c>
      <c r="P11" s="57" t="s">
        <v>359</v>
      </c>
      <c r="Q11" s="58" t="s">
        <v>317</v>
      </c>
      <c r="R11" s="102" t="s">
        <v>483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550</v>
      </c>
      <c r="E12" s="58" t="s">
        <v>546</v>
      </c>
      <c r="F12" s="58" t="s">
        <v>477</v>
      </c>
      <c r="G12" s="58">
        <v>6</v>
      </c>
      <c r="H12" s="58" t="s">
        <v>558</v>
      </c>
      <c r="I12" s="58" t="s">
        <v>559</v>
      </c>
      <c r="J12" s="56">
        <v>1566</v>
      </c>
      <c r="K12" s="200"/>
      <c r="L12" s="302">
        <v>5</v>
      </c>
      <c r="M12" s="282">
        <v>39</v>
      </c>
      <c r="N12" s="57" t="s">
        <v>472</v>
      </c>
      <c r="O12" s="56">
        <v>1000</v>
      </c>
      <c r="P12" s="57" t="s">
        <v>582</v>
      </c>
      <c r="Q12" s="58" t="s">
        <v>317</v>
      </c>
      <c r="R12" s="102" t="s">
        <v>411</v>
      </c>
      <c r="S12" s="208">
        <v>3</v>
      </c>
      <c r="T12" s="189">
        <v>29</v>
      </c>
    </row>
    <row r="13" spans="1:20" ht="15.75">
      <c r="A13" s="56">
        <v>7</v>
      </c>
      <c r="B13" s="236" t="s">
        <v>451</v>
      </c>
      <c r="C13" s="235">
        <v>1100</v>
      </c>
      <c r="D13" s="236" t="s">
        <v>455</v>
      </c>
      <c r="E13" s="237" t="s">
        <v>551</v>
      </c>
      <c r="F13" s="58" t="s">
        <v>477</v>
      </c>
      <c r="G13" s="58">
        <v>6</v>
      </c>
      <c r="H13" s="58" t="s">
        <v>508</v>
      </c>
      <c r="I13" s="58" t="s">
        <v>557</v>
      </c>
      <c r="J13" s="56">
        <v>1566</v>
      </c>
      <c r="K13" s="200"/>
      <c r="L13" s="302">
        <v>6</v>
      </c>
      <c r="M13" s="282">
        <v>49</v>
      </c>
      <c r="N13" s="57" t="s">
        <v>587</v>
      </c>
      <c r="O13" s="56">
        <v>1000</v>
      </c>
      <c r="P13" s="57" t="s">
        <v>588</v>
      </c>
      <c r="Q13" s="58" t="s">
        <v>318</v>
      </c>
      <c r="R13" s="102" t="s">
        <v>484</v>
      </c>
      <c r="S13" s="108">
        <v>4</v>
      </c>
      <c r="T13" s="189">
        <v>28</v>
      </c>
    </row>
    <row r="14" spans="1:20" ht="15.75">
      <c r="A14" s="56">
        <v>8</v>
      </c>
      <c r="B14" s="236" t="s">
        <v>390</v>
      </c>
      <c r="C14" s="235">
        <v>1000</v>
      </c>
      <c r="D14" s="236" t="s">
        <v>560</v>
      </c>
      <c r="E14" s="237" t="s">
        <v>551</v>
      </c>
      <c r="F14" s="58" t="s">
        <v>310</v>
      </c>
      <c r="G14" s="58">
        <v>5</v>
      </c>
      <c r="H14" s="58" t="s">
        <v>548</v>
      </c>
      <c r="I14" s="58" t="s">
        <v>559</v>
      </c>
      <c r="J14" s="56">
        <v>1525</v>
      </c>
      <c r="K14" s="200"/>
      <c r="L14" s="302">
        <v>7</v>
      </c>
      <c r="M14" s="282">
        <v>50</v>
      </c>
      <c r="N14" s="57" t="s">
        <v>339</v>
      </c>
      <c r="O14" s="56">
        <v>1000</v>
      </c>
      <c r="P14" s="57" t="s">
        <v>581</v>
      </c>
      <c r="Q14" s="58" t="s">
        <v>318</v>
      </c>
      <c r="R14" s="102" t="s">
        <v>484</v>
      </c>
      <c r="S14" s="208">
        <v>4</v>
      </c>
      <c r="T14" s="189">
        <v>27</v>
      </c>
    </row>
    <row r="15" spans="1:20" ht="15.75">
      <c r="A15" s="56">
        <v>9</v>
      </c>
      <c r="B15" s="57" t="s">
        <v>373</v>
      </c>
      <c r="C15" s="56">
        <v>1313</v>
      </c>
      <c r="D15" s="57" t="s">
        <v>359</v>
      </c>
      <c r="E15" s="58" t="s">
        <v>561</v>
      </c>
      <c r="F15" s="58" t="s">
        <v>310</v>
      </c>
      <c r="G15" s="58">
        <v>6</v>
      </c>
      <c r="H15" s="58" t="s">
        <v>505</v>
      </c>
      <c r="I15" s="58" t="s">
        <v>562</v>
      </c>
      <c r="J15" s="56">
        <v>1525</v>
      </c>
      <c r="K15" s="200"/>
      <c r="L15" s="302">
        <v>8</v>
      </c>
      <c r="M15" s="282">
        <v>55</v>
      </c>
      <c r="N15" s="57" t="s">
        <v>471</v>
      </c>
      <c r="O15" s="56">
        <v>1000</v>
      </c>
      <c r="P15" s="57" t="s">
        <v>519</v>
      </c>
      <c r="Q15" s="58" t="s">
        <v>318</v>
      </c>
      <c r="R15" s="102" t="s">
        <v>365</v>
      </c>
      <c r="S15" s="208">
        <v>4</v>
      </c>
      <c r="T15" s="189">
        <v>26</v>
      </c>
    </row>
    <row r="16" spans="1:20" ht="15.75">
      <c r="A16" s="56">
        <v>10</v>
      </c>
      <c r="B16" s="57" t="s">
        <v>302</v>
      </c>
      <c r="C16" s="56">
        <v>1000</v>
      </c>
      <c r="D16" s="57" t="s">
        <v>563</v>
      </c>
      <c r="E16" s="58" t="s">
        <v>551</v>
      </c>
      <c r="F16" s="58" t="s">
        <v>310</v>
      </c>
      <c r="G16" s="58">
        <v>6</v>
      </c>
      <c r="H16" s="58" t="s">
        <v>497</v>
      </c>
      <c r="I16" s="58" t="s">
        <v>564</v>
      </c>
      <c r="J16" s="56">
        <v>1525</v>
      </c>
      <c r="K16" s="200"/>
      <c r="L16" s="302">
        <v>9</v>
      </c>
      <c r="M16" s="282">
        <v>59</v>
      </c>
      <c r="N16" s="57" t="s">
        <v>444</v>
      </c>
      <c r="O16" s="56">
        <v>1000</v>
      </c>
      <c r="P16" s="57" t="s">
        <v>359</v>
      </c>
      <c r="Q16" s="58" t="s">
        <v>323</v>
      </c>
      <c r="R16" s="102" t="s">
        <v>419</v>
      </c>
      <c r="S16" s="208">
        <v>3</v>
      </c>
      <c r="T16" s="189">
        <v>25</v>
      </c>
    </row>
    <row r="17" spans="1:20" ht="15.75">
      <c r="A17" s="56">
        <v>11</v>
      </c>
      <c r="B17" s="57" t="s">
        <v>301</v>
      </c>
      <c r="C17" s="56">
        <v>1540</v>
      </c>
      <c r="D17" s="57" t="s">
        <v>513</v>
      </c>
      <c r="E17" s="58" t="s">
        <v>551</v>
      </c>
      <c r="F17" s="58" t="s">
        <v>310</v>
      </c>
      <c r="G17" s="58">
        <v>6</v>
      </c>
      <c r="H17" s="58" t="s">
        <v>565</v>
      </c>
      <c r="I17" s="58" t="s">
        <v>556</v>
      </c>
      <c r="J17" s="56">
        <v>1525</v>
      </c>
      <c r="K17" s="200"/>
      <c r="L17" s="302">
        <v>10</v>
      </c>
      <c r="M17" s="282">
        <v>62</v>
      </c>
      <c r="N17" s="57" t="s">
        <v>443</v>
      </c>
      <c r="O17" s="56">
        <v>1000</v>
      </c>
      <c r="P17" s="57" t="s">
        <v>554</v>
      </c>
      <c r="Q17" s="58" t="s">
        <v>323</v>
      </c>
      <c r="R17" s="102" t="s">
        <v>413</v>
      </c>
      <c r="S17" s="108">
        <v>3</v>
      </c>
      <c r="T17" s="189">
        <v>24</v>
      </c>
    </row>
    <row r="18" spans="1:20" ht="15.75">
      <c r="A18" s="56">
        <v>12</v>
      </c>
      <c r="B18" s="57" t="s">
        <v>289</v>
      </c>
      <c r="C18" s="56">
        <v>1280</v>
      </c>
      <c r="D18" s="57" t="s">
        <v>359</v>
      </c>
      <c r="E18" s="58" t="s">
        <v>561</v>
      </c>
      <c r="F18" s="58" t="s">
        <v>310</v>
      </c>
      <c r="G18" s="58">
        <v>6</v>
      </c>
      <c r="H18" s="58" t="s">
        <v>566</v>
      </c>
      <c r="I18" s="58" t="s">
        <v>556</v>
      </c>
      <c r="J18" s="56">
        <v>1525</v>
      </c>
      <c r="K18" s="200"/>
      <c r="L18" s="302">
        <v>11</v>
      </c>
      <c r="M18" s="282">
        <v>63</v>
      </c>
      <c r="N18" s="57" t="s">
        <v>595</v>
      </c>
      <c r="O18" s="56">
        <v>1000</v>
      </c>
      <c r="P18" s="57" t="s">
        <v>370</v>
      </c>
      <c r="Q18" s="58" t="s">
        <v>323</v>
      </c>
      <c r="R18" s="102" t="s">
        <v>414</v>
      </c>
      <c r="S18" s="108">
        <v>3</v>
      </c>
      <c r="T18" s="189">
        <v>23</v>
      </c>
    </row>
    <row r="19" spans="1:20" ht="15.75">
      <c r="A19" s="56">
        <v>13</v>
      </c>
      <c r="B19" s="57" t="s">
        <v>290</v>
      </c>
      <c r="C19" s="56">
        <v>1250</v>
      </c>
      <c r="D19" s="57" t="s">
        <v>359</v>
      </c>
      <c r="E19" s="58" t="s">
        <v>561</v>
      </c>
      <c r="F19" s="58" t="s">
        <v>310</v>
      </c>
      <c r="G19" s="58">
        <v>6</v>
      </c>
      <c r="H19" s="58" t="s">
        <v>507</v>
      </c>
      <c r="I19" s="58" t="s">
        <v>567</v>
      </c>
      <c r="J19" s="56">
        <v>1525</v>
      </c>
      <c r="K19" s="200"/>
      <c r="L19" s="302">
        <v>12</v>
      </c>
      <c r="M19" s="282">
        <v>64</v>
      </c>
      <c r="N19" s="57" t="s">
        <v>463</v>
      </c>
      <c r="O19" s="56">
        <v>1000</v>
      </c>
      <c r="P19" s="57" t="s">
        <v>585</v>
      </c>
      <c r="Q19" s="58" t="s">
        <v>323</v>
      </c>
      <c r="R19" s="102" t="s">
        <v>428</v>
      </c>
      <c r="S19" s="208">
        <v>3</v>
      </c>
      <c r="T19" s="189">
        <v>22</v>
      </c>
    </row>
    <row r="20" spans="1:20" ht="15.75">
      <c r="A20" s="56">
        <v>14</v>
      </c>
      <c r="B20" s="57" t="s">
        <v>568</v>
      </c>
      <c r="C20" s="56">
        <v>1250</v>
      </c>
      <c r="D20" s="57" t="s">
        <v>91</v>
      </c>
      <c r="E20" s="58" t="s">
        <v>551</v>
      </c>
      <c r="F20" s="58" t="s">
        <v>310</v>
      </c>
      <c r="G20" s="58">
        <v>6</v>
      </c>
      <c r="H20" s="58" t="s">
        <v>514</v>
      </c>
      <c r="I20" s="58" t="s">
        <v>569</v>
      </c>
      <c r="J20" s="56">
        <v>1525</v>
      </c>
      <c r="K20" s="200"/>
      <c r="L20" s="302">
        <v>13</v>
      </c>
      <c r="M20" s="282">
        <v>65</v>
      </c>
      <c r="N20" s="57" t="s">
        <v>596</v>
      </c>
      <c r="O20" s="56">
        <v>1000</v>
      </c>
      <c r="P20" s="57" t="s">
        <v>91</v>
      </c>
      <c r="Q20" s="58" t="s">
        <v>323</v>
      </c>
      <c r="R20" s="102" t="s">
        <v>365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570</v>
      </c>
      <c r="E21" s="58" t="s">
        <v>551</v>
      </c>
      <c r="F21" s="58" t="s">
        <v>310</v>
      </c>
      <c r="G21" s="58">
        <v>6</v>
      </c>
      <c r="H21" s="58" t="s">
        <v>509</v>
      </c>
      <c r="I21" s="58" t="s">
        <v>569</v>
      </c>
      <c r="J21" s="56">
        <v>1525</v>
      </c>
      <c r="K21" s="200"/>
      <c r="L21" s="302">
        <v>14</v>
      </c>
      <c r="M21" s="282">
        <v>67</v>
      </c>
      <c r="N21" s="57" t="s">
        <v>445</v>
      </c>
      <c r="O21" s="56">
        <v>1000</v>
      </c>
      <c r="P21" s="57" t="s">
        <v>588</v>
      </c>
      <c r="Q21" s="58" t="s">
        <v>323</v>
      </c>
      <c r="R21" s="102" t="s">
        <v>320</v>
      </c>
      <c r="S21" s="208">
        <v>3</v>
      </c>
      <c r="T21" s="189">
        <v>20</v>
      </c>
    </row>
    <row r="22" spans="1:20" ht="15.75">
      <c r="A22" s="56">
        <v>16</v>
      </c>
      <c r="B22" s="57" t="s">
        <v>268</v>
      </c>
      <c r="C22" s="56">
        <v>1100</v>
      </c>
      <c r="D22" s="57" t="s">
        <v>493</v>
      </c>
      <c r="E22" s="58" t="s">
        <v>561</v>
      </c>
      <c r="F22" s="58" t="s">
        <v>310</v>
      </c>
      <c r="G22" s="58">
        <v>6</v>
      </c>
      <c r="H22" s="58" t="s">
        <v>509</v>
      </c>
      <c r="I22" s="58" t="s">
        <v>571</v>
      </c>
      <c r="J22" s="56">
        <v>1525</v>
      </c>
      <c r="K22" s="200"/>
      <c r="L22" s="302">
        <v>15</v>
      </c>
      <c r="M22" s="282">
        <v>68</v>
      </c>
      <c r="N22" s="57" t="s">
        <v>598</v>
      </c>
      <c r="O22" s="56">
        <v>1000</v>
      </c>
      <c r="P22" s="57" t="s">
        <v>519</v>
      </c>
      <c r="Q22" s="58" t="s">
        <v>324</v>
      </c>
      <c r="R22" s="102" t="s">
        <v>316</v>
      </c>
      <c r="S22" s="208">
        <v>2</v>
      </c>
      <c r="T22" s="189">
        <v>19</v>
      </c>
    </row>
    <row r="23" spans="1:20" ht="15.75">
      <c r="A23" s="56">
        <v>17</v>
      </c>
      <c r="B23" s="236" t="s">
        <v>458</v>
      </c>
      <c r="C23" s="235">
        <v>1000</v>
      </c>
      <c r="D23" s="236" t="s">
        <v>560</v>
      </c>
      <c r="E23" s="237" t="s">
        <v>551</v>
      </c>
      <c r="F23" s="58" t="s">
        <v>312</v>
      </c>
      <c r="G23" s="58">
        <v>5</v>
      </c>
      <c r="H23" s="58" t="s">
        <v>514</v>
      </c>
      <c r="I23" s="58" t="s">
        <v>572</v>
      </c>
      <c r="J23" s="56">
        <v>1480</v>
      </c>
      <c r="K23" s="200"/>
      <c r="L23" s="302">
        <v>16</v>
      </c>
      <c r="M23" s="282">
        <v>71</v>
      </c>
      <c r="N23" s="57" t="s">
        <v>534</v>
      </c>
      <c r="O23" s="56">
        <v>1000</v>
      </c>
      <c r="P23" s="57" t="s">
        <v>87</v>
      </c>
      <c r="Q23" s="58" t="s">
        <v>325</v>
      </c>
      <c r="R23" s="102" t="s">
        <v>425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554</v>
      </c>
      <c r="E24" s="58" t="s">
        <v>551</v>
      </c>
      <c r="F24" s="58" t="s">
        <v>312</v>
      </c>
      <c r="G24" s="58">
        <v>3</v>
      </c>
      <c r="H24" s="58" t="s">
        <v>514</v>
      </c>
      <c r="I24" s="58" t="s">
        <v>557</v>
      </c>
      <c r="J24" s="56">
        <v>1480</v>
      </c>
      <c r="K24" s="200"/>
      <c r="L24" s="302">
        <v>17</v>
      </c>
      <c r="M24" s="282">
        <v>72</v>
      </c>
      <c r="N24" s="57" t="s">
        <v>602</v>
      </c>
      <c r="O24" s="56">
        <v>1000</v>
      </c>
      <c r="P24" s="57" t="s">
        <v>370</v>
      </c>
      <c r="Q24" s="58" t="s">
        <v>325</v>
      </c>
      <c r="R24" s="102" t="s">
        <v>313</v>
      </c>
      <c r="S24" s="208">
        <v>2</v>
      </c>
      <c r="T24" s="189">
        <v>17</v>
      </c>
    </row>
    <row r="25" spans="1:20" ht="15.75">
      <c r="A25" s="56">
        <v>19</v>
      </c>
      <c r="B25" s="57" t="s">
        <v>573</v>
      </c>
      <c r="C25" s="56">
        <v>1250</v>
      </c>
      <c r="D25" s="57" t="s">
        <v>570</v>
      </c>
      <c r="E25" s="58" t="s">
        <v>546</v>
      </c>
      <c r="F25" s="58" t="s">
        <v>312</v>
      </c>
      <c r="G25" s="58">
        <v>4</v>
      </c>
      <c r="H25" s="58" t="s">
        <v>439</v>
      </c>
      <c r="I25" s="58" t="s">
        <v>552</v>
      </c>
      <c r="J25" s="56">
        <v>1480</v>
      </c>
      <c r="K25" s="200"/>
      <c r="L25" s="302">
        <v>18</v>
      </c>
      <c r="M25" s="282">
        <v>73</v>
      </c>
      <c r="N25" s="57" t="s">
        <v>603</v>
      </c>
      <c r="O25" s="56">
        <v>1000</v>
      </c>
      <c r="P25" s="57" t="s">
        <v>554</v>
      </c>
      <c r="Q25" s="58" t="s">
        <v>325</v>
      </c>
      <c r="R25" s="102" t="s">
        <v>364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550</v>
      </c>
      <c r="E26" s="58" t="s">
        <v>574</v>
      </c>
      <c r="F26" s="58" t="s">
        <v>312</v>
      </c>
      <c r="G26" s="58">
        <v>5</v>
      </c>
      <c r="H26" s="58" t="s">
        <v>439</v>
      </c>
      <c r="I26" s="58" t="s">
        <v>575</v>
      </c>
      <c r="J26" s="56">
        <v>1480</v>
      </c>
      <c r="K26" s="200"/>
      <c r="L26" s="302">
        <v>19</v>
      </c>
      <c r="M26" s="282">
        <v>74</v>
      </c>
      <c r="N26" s="57" t="s">
        <v>604</v>
      </c>
      <c r="O26" s="56">
        <v>1000</v>
      </c>
      <c r="P26" s="57" t="s">
        <v>91</v>
      </c>
      <c r="Q26" s="58" t="s">
        <v>325</v>
      </c>
      <c r="R26" s="102" t="s">
        <v>605</v>
      </c>
      <c r="S26" s="208">
        <v>2</v>
      </c>
      <c r="T26" s="189">
        <v>15</v>
      </c>
    </row>
    <row r="27" spans="1:20" ht="15.75">
      <c r="A27" s="56">
        <v>21</v>
      </c>
      <c r="B27" s="57" t="s">
        <v>367</v>
      </c>
      <c r="C27" s="56">
        <v>1100</v>
      </c>
      <c r="D27" s="57" t="s">
        <v>370</v>
      </c>
      <c r="E27" s="58" t="s">
        <v>576</v>
      </c>
      <c r="F27" s="58" t="s">
        <v>312</v>
      </c>
      <c r="G27" s="58">
        <v>5</v>
      </c>
      <c r="H27" s="58" t="s">
        <v>439</v>
      </c>
      <c r="I27" s="58" t="s">
        <v>558</v>
      </c>
      <c r="J27" s="56">
        <v>1480</v>
      </c>
      <c r="K27" s="200"/>
      <c r="L27" s="302">
        <v>20</v>
      </c>
      <c r="M27" s="282">
        <v>75</v>
      </c>
      <c r="N27" s="57" t="s">
        <v>606</v>
      </c>
      <c r="O27" s="56">
        <v>1000</v>
      </c>
      <c r="P27" s="57" t="s">
        <v>588</v>
      </c>
      <c r="Q27" s="58" t="s">
        <v>325</v>
      </c>
      <c r="R27" s="102" t="s">
        <v>605</v>
      </c>
      <c r="S27" s="208">
        <v>2</v>
      </c>
      <c r="T27" s="189">
        <v>14</v>
      </c>
    </row>
    <row r="28" spans="1:11" ht="15.75">
      <c r="A28" s="56">
        <v>22</v>
      </c>
      <c r="B28" s="57" t="s">
        <v>304</v>
      </c>
      <c r="C28" s="56">
        <v>1000</v>
      </c>
      <c r="D28" s="57" t="s">
        <v>563</v>
      </c>
      <c r="E28" s="58" t="s">
        <v>551</v>
      </c>
      <c r="F28" s="58" t="s">
        <v>312</v>
      </c>
      <c r="G28" s="58">
        <v>5</v>
      </c>
      <c r="H28" s="58" t="s">
        <v>423</v>
      </c>
      <c r="I28" s="58" t="s">
        <v>499</v>
      </c>
      <c r="J28" s="56">
        <v>1480</v>
      </c>
      <c r="K28" s="200"/>
    </row>
    <row r="29" spans="1:18" ht="15.75">
      <c r="A29" s="56">
        <v>23</v>
      </c>
      <c r="B29" s="57" t="s">
        <v>420</v>
      </c>
      <c r="C29" s="56">
        <v>1100</v>
      </c>
      <c r="D29" s="57" t="s">
        <v>570</v>
      </c>
      <c r="E29" s="58" t="s">
        <v>576</v>
      </c>
      <c r="F29" s="58" t="s">
        <v>312</v>
      </c>
      <c r="G29" s="58">
        <v>5</v>
      </c>
      <c r="H29" s="58" t="s">
        <v>424</v>
      </c>
      <c r="I29" s="58" t="s">
        <v>505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407</v>
      </c>
      <c r="C30" s="56">
        <v>1000</v>
      </c>
      <c r="D30" s="57" t="s">
        <v>554</v>
      </c>
      <c r="E30" s="58" t="s">
        <v>561</v>
      </c>
      <c r="F30" s="58" t="s">
        <v>314</v>
      </c>
      <c r="G30" s="58">
        <v>5</v>
      </c>
      <c r="H30" s="58" t="s">
        <v>507</v>
      </c>
      <c r="I30" s="58" t="s">
        <v>556</v>
      </c>
      <c r="J30" s="56">
        <v>1443</v>
      </c>
      <c r="K30" s="200"/>
      <c r="M30" s="52" t="s">
        <v>475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292</v>
      </c>
      <c r="C31" s="56">
        <v>1000</v>
      </c>
      <c r="D31" s="57" t="s">
        <v>554</v>
      </c>
      <c r="E31" s="58" t="s">
        <v>561</v>
      </c>
      <c r="F31" s="58" t="s">
        <v>314</v>
      </c>
      <c r="G31" s="58">
        <v>5</v>
      </c>
      <c r="H31" s="58" t="s">
        <v>509</v>
      </c>
      <c r="I31" s="58" t="s">
        <v>552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330</v>
      </c>
      <c r="C32" s="56">
        <v>1100</v>
      </c>
      <c r="D32" s="57" t="s">
        <v>493</v>
      </c>
      <c r="E32" s="58" t="s">
        <v>561</v>
      </c>
      <c r="F32" s="58" t="s">
        <v>314</v>
      </c>
      <c r="G32" s="58">
        <v>4</v>
      </c>
      <c r="H32" s="58" t="s">
        <v>439</v>
      </c>
      <c r="I32" s="58" t="s">
        <v>552</v>
      </c>
      <c r="J32" s="56">
        <v>1443</v>
      </c>
      <c r="K32" s="200"/>
      <c r="M32" s="53" t="s">
        <v>410</v>
      </c>
      <c r="N32" s="54" t="s">
        <v>221</v>
      </c>
      <c r="O32" s="53" t="s">
        <v>238</v>
      </c>
      <c r="P32" s="54" t="s">
        <v>272</v>
      </c>
      <c r="Q32" s="55" t="s">
        <v>222</v>
      </c>
      <c r="R32" s="55" t="s">
        <v>223</v>
      </c>
      <c r="S32" s="109" t="s">
        <v>452</v>
      </c>
    </row>
    <row r="33" spans="1:20" ht="15.75">
      <c r="A33" s="56">
        <v>27</v>
      </c>
      <c r="B33" s="57" t="s">
        <v>334</v>
      </c>
      <c r="C33" s="56">
        <v>1100</v>
      </c>
      <c r="D33" s="57" t="s">
        <v>493</v>
      </c>
      <c r="E33" s="58" t="s">
        <v>576</v>
      </c>
      <c r="F33" s="58" t="s">
        <v>314</v>
      </c>
      <c r="G33" s="58">
        <v>5</v>
      </c>
      <c r="H33" s="58" t="s">
        <v>439</v>
      </c>
      <c r="I33" s="58" t="s">
        <v>575</v>
      </c>
      <c r="J33" s="56">
        <v>1443</v>
      </c>
      <c r="K33" s="200"/>
      <c r="L33" s="302">
        <v>1</v>
      </c>
      <c r="M33" s="282">
        <v>9</v>
      </c>
      <c r="N33" s="57" t="s">
        <v>373</v>
      </c>
      <c r="O33" s="56">
        <v>1313</v>
      </c>
      <c r="P33" s="57" t="s">
        <v>359</v>
      </c>
      <c r="Q33" s="58" t="s">
        <v>310</v>
      </c>
      <c r="R33" s="102" t="s">
        <v>505</v>
      </c>
      <c r="S33" s="208">
        <v>6</v>
      </c>
      <c r="T33" s="189">
        <v>40</v>
      </c>
    </row>
    <row r="34" spans="1:20" ht="15.75">
      <c r="A34" s="56">
        <v>28</v>
      </c>
      <c r="B34" s="57" t="s">
        <v>406</v>
      </c>
      <c r="C34" s="56">
        <v>1000</v>
      </c>
      <c r="D34" s="57" t="s">
        <v>554</v>
      </c>
      <c r="E34" s="58" t="s">
        <v>546</v>
      </c>
      <c r="F34" s="58" t="s">
        <v>314</v>
      </c>
      <c r="G34" s="58">
        <v>5</v>
      </c>
      <c r="H34" s="58" t="s">
        <v>510</v>
      </c>
      <c r="I34" s="58" t="s">
        <v>558</v>
      </c>
      <c r="J34" s="56">
        <v>1443</v>
      </c>
      <c r="K34" s="200"/>
      <c r="L34" s="302">
        <v>2</v>
      </c>
      <c r="M34" s="282">
        <v>12</v>
      </c>
      <c r="N34" s="57" t="s">
        <v>289</v>
      </c>
      <c r="O34" s="56">
        <v>1280</v>
      </c>
      <c r="P34" s="57" t="s">
        <v>359</v>
      </c>
      <c r="Q34" s="58" t="s">
        <v>310</v>
      </c>
      <c r="R34" s="102" t="s">
        <v>566</v>
      </c>
      <c r="S34" s="208">
        <v>6</v>
      </c>
      <c r="T34" s="189">
        <v>35</v>
      </c>
    </row>
    <row r="35" spans="1:20" ht="15.75">
      <c r="A35" s="56">
        <v>29</v>
      </c>
      <c r="B35" s="236" t="s">
        <v>441</v>
      </c>
      <c r="C35" s="235">
        <v>1100</v>
      </c>
      <c r="D35" s="236" t="s">
        <v>455</v>
      </c>
      <c r="E35" s="237" t="s">
        <v>551</v>
      </c>
      <c r="F35" s="58" t="s">
        <v>314</v>
      </c>
      <c r="G35" s="58">
        <v>5</v>
      </c>
      <c r="H35" s="58" t="s">
        <v>423</v>
      </c>
      <c r="I35" s="58" t="s">
        <v>577</v>
      </c>
      <c r="J35" s="56">
        <v>1443</v>
      </c>
      <c r="K35" s="200"/>
      <c r="L35" s="302">
        <v>3</v>
      </c>
      <c r="M35" s="282">
        <v>13</v>
      </c>
      <c r="N35" s="57" t="s">
        <v>290</v>
      </c>
      <c r="O35" s="56">
        <v>1250</v>
      </c>
      <c r="P35" s="57" t="s">
        <v>359</v>
      </c>
      <c r="Q35" s="58" t="s">
        <v>310</v>
      </c>
      <c r="R35" s="102" t="s">
        <v>507</v>
      </c>
      <c r="S35" s="208">
        <v>6</v>
      </c>
      <c r="T35" s="189">
        <v>32</v>
      </c>
    </row>
    <row r="36" spans="1:20" ht="15.75">
      <c r="A36" s="56">
        <v>30</v>
      </c>
      <c r="B36" s="57" t="s">
        <v>294</v>
      </c>
      <c r="C36" s="56">
        <v>1250</v>
      </c>
      <c r="D36" s="57" t="s">
        <v>513</v>
      </c>
      <c r="E36" s="58" t="s">
        <v>546</v>
      </c>
      <c r="F36" s="58" t="s">
        <v>314</v>
      </c>
      <c r="G36" s="58">
        <v>4</v>
      </c>
      <c r="H36" s="58" t="s">
        <v>423</v>
      </c>
      <c r="I36" s="58" t="s">
        <v>577</v>
      </c>
      <c r="J36" s="56">
        <v>1443</v>
      </c>
      <c r="K36" s="200"/>
      <c r="L36" s="302">
        <v>4</v>
      </c>
      <c r="M36" s="282">
        <v>16</v>
      </c>
      <c r="N36" s="57" t="s">
        <v>268</v>
      </c>
      <c r="O36" s="56">
        <v>1100</v>
      </c>
      <c r="P36" s="57" t="s">
        <v>493</v>
      </c>
      <c r="Q36" s="58" t="s">
        <v>310</v>
      </c>
      <c r="R36" s="102" t="s">
        <v>509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563</v>
      </c>
      <c r="E37" s="58" t="s">
        <v>578</v>
      </c>
      <c r="F37" s="58" t="s">
        <v>314</v>
      </c>
      <c r="G37" s="58">
        <v>4</v>
      </c>
      <c r="H37" s="58" t="s">
        <v>483</v>
      </c>
      <c r="I37" s="58" t="s">
        <v>495</v>
      </c>
      <c r="J37" s="56">
        <v>1443</v>
      </c>
      <c r="K37" s="200"/>
      <c r="L37" s="302">
        <v>5</v>
      </c>
      <c r="M37" s="282">
        <v>24</v>
      </c>
      <c r="N37" s="57" t="s">
        <v>407</v>
      </c>
      <c r="O37" s="56">
        <v>1000</v>
      </c>
      <c r="P37" s="57" t="s">
        <v>554</v>
      </c>
      <c r="Q37" s="58" t="s">
        <v>314</v>
      </c>
      <c r="R37" s="102" t="s">
        <v>507</v>
      </c>
      <c r="S37" s="208">
        <v>5</v>
      </c>
      <c r="T37" s="189">
        <v>29</v>
      </c>
    </row>
    <row r="38" spans="1:20" ht="15.75">
      <c r="A38" s="56">
        <v>32</v>
      </c>
      <c r="B38" s="57" t="s">
        <v>579</v>
      </c>
      <c r="C38" s="56">
        <v>1250</v>
      </c>
      <c r="D38" s="57" t="s">
        <v>359</v>
      </c>
      <c r="E38" s="58" t="s">
        <v>580</v>
      </c>
      <c r="F38" s="58" t="s">
        <v>314</v>
      </c>
      <c r="G38" s="58">
        <v>4</v>
      </c>
      <c r="H38" s="58" t="s">
        <v>411</v>
      </c>
      <c r="I38" s="58" t="s">
        <v>497</v>
      </c>
      <c r="J38" s="56">
        <v>1443</v>
      </c>
      <c r="K38" s="200"/>
      <c r="L38" s="302">
        <v>6</v>
      </c>
      <c r="M38" s="282">
        <v>25</v>
      </c>
      <c r="N38" s="57" t="s">
        <v>292</v>
      </c>
      <c r="O38" s="56">
        <v>1000</v>
      </c>
      <c r="P38" s="57" t="s">
        <v>554</v>
      </c>
      <c r="Q38" s="58" t="s">
        <v>314</v>
      </c>
      <c r="R38" s="102" t="s">
        <v>509</v>
      </c>
      <c r="S38" s="208">
        <v>5</v>
      </c>
      <c r="T38" s="189">
        <v>28</v>
      </c>
    </row>
    <row r="39" spans="1:20" ht="15.75">
      <c r="A39" s="56">
        <v>33</v>
      </c>
      <c r="B39" s="57" t="s">
        <v>449</v>
      </c>
      <c r="C39" s="56">
        <v>1000</v>
      </c>
      <c r="D39" s="57" t="s">
        <v>554</v>
      </c>
      <c r="E39" s="58" t="s">
        <v>561</v>
      </c>
      <c r="F39" s="58" t="s">
        <v>314</v>
      </c>
      <c r="G39" s="58">
        <v>5</v>
      </c>
      <c r="H39" s="58" t="s">
        <v>411</v>
      </c>
      <c r="I39" s="58" t="s">
        <v>565</v>
      </c>
      <c r="J39" s="56">
        <v>1443</v>
      </c>
      <c r="K39" s="200"/>
      <c r="L39" s="302">
        <v>7</v>
      </c>
      <c r="M39" s="282">
        <v>26</v>
      </c>
      <c r="N39" s="57" t="s">
        <v>330</v>
      </c>
      <c r="O39" s="56">
        <v>1100</v>
      </c>
      <c r="P39" s="57" t="s">
        <v>493</v>
      </c>
      <c r="Q39" s="58" t="s">
        <v>314</v>
      </c>
      <c r="R39" s="102" t="s">
        <v>439</v>
      </c>
      <c r="S39" s="208">
        <v>4</v>
      </c>
      <c r="T39" s="189">
        <v>27</v>
      </c>
    </row>
    <row r="40" spans="1:20" ht="15.75">
      <c r="A40" s="56">
        <v>34</v>
      </c>
      <c r="B40" s="57" t="s">
        <v>333</v>
      </c>
      <c r="C40" s="56">
        <v>1100</v>
      </c>
      <c r="D40" s="57" t="s">
        <v>493</v>
      </c>
      <c r="E40" s="58" t="s">
        <v>546</v>
      </c>
      <c r="F40" s="58" t="s">
        <v>314</v>
      </c>
      <c r="G40" s="58">
        <v>5</v>
      </c>
      <c r="H40" s="58" t="s">
        <v>412</v>
      </c>
      <c r="I40" s="58" t="s">
        <v>495</v>
      </c>
      <c r="J40" s="56">
        <v>1443</v>
      </c>
      <c r="K40" s="200"/>
      <c r="L40" s="302">
        <v>8</v>
      </c>
      <c r="M40" s="282">
        <v>33</v>
      </c>
      <c r="N40" s="57" t="s">
        <v>449</v>
      </c>
      <c r="O40" s="56">
        <v>1000</v>
      </c>
      <c r="P40" s="57" t="s">
        <v>554</v>
      </c>
      <c r="Q40" s="58" t="s">
        <v>314</v>
      </c>
      <c r="R40" s="102" t="s">
        <v>411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550</v>
      </c>
      <c r="E41" s="58" t="s">
        <v>551</v>
      </c>
      <c r="F41" s="58" t="s">
        <v>314</v>
      </c>
      <c r="G41" s="58">
        <v>5</v>
      </c>
      <c r="H41" s="58" t="s">
        <v>412</v>
      </c>
      <c r="I41" s="58" t="s">
        <v>505</v>
      </c>
      <c r="J41" s="56">
        <v>1443</v>
      </c>
      <c r="K41" s="200"/>
      <c r="L41" s="302">
        <v>9</v>
      </c>
      <c r="M41" s="282">
        <v>36</v>
      </c>
      <c r="N41" s="57" t="s">
        <v>332</v>
      </c>
      <c r="O41" s="56">
        <v>1000</v>
      </c>
      <c r="P41" s="57" t="s">
        <v>581</v>
      </c>
      <c r="Q41" s="58" t="s">
        <v>314</v>
      </c>
      <c r="R41" s="102" t="s">
        <v>419</v>
      </c>
      <c r="S41" s="108">
        <v>5</v>
      </c>
      <c r="T41" s="189">
        <v>25</v>
      </c>
    </row>
    <row r="42" spans="1:20" ht="15.75">
      <c r="A42" s="56">
        <v>36</v>
      </c>
      <c r="B42" s="57" t="s">
        <v>332</v>
      </c>
      <c r="C42" s="56">
        <v>1000</v>
      </c>
      <c r="D42" s="57" t="s">
        <v>581</v>
      </c>
      <c r="E42" s="58" t="s">
        <v>561</v>
      </c>
      <c r="F42" s="58" t="s">
        <v>314</v>
      </c>
      <c r="G42" s="58">
        <v>5</v>
      </c>
      <c r="H42" s="58" t="s">
        <v>419</v>
      </c>
      <c r="I42" s="58" t="s">
        <v>566</v>
      </c>
      <c r="J42" s="56">
        <v>1443</v>
      </c>
      <c r="K42" s="200"/>
      <c r="L42" s="302">
        <v>10</v>
      </c>
      <c r="M42" s="282">
        <v>40</v>
      </c>
      <c r="N42" s="57" t="s">
        <v>583</v>
      </c>
      <c r="O42" s="56">
        <v>1000</v>
      </c>
      <c r="P42" s="57" t="s">
        <v>87</v>
      </c>
      <c r="Q42" s="58" t="s">
        <v>317</v>
      </c>
      <c r="R42" s="102" t="s">
        <v>485</v>
      </c>
      <c r="S42" s="208">
        <v>4</v>
      </c>
      <c r="T42" s="189">
        <v>24</v>
      </c>
    </row>
    <row r="43" spans="1:20" ht="15.75">
      <c r="A43" s="56">
        <v>37</v>
      </c>
      <c r="B43" s="57" t="s">
        <v>522</v>
      </c>
      <c r="C43" s="56">
        <v>1000</v>
      </c>
      <c r="D43" s="57" t="s">
        <v>359</v>
      </c>
      <c r="E43" s="58" t="s">
        <v>576</v>
      </c>
      <c r="F43" s="58" t="s">
        <v>317</v>
      </c>
      <c r="G43" s="58">
        <v>4</v>
      </c>
      <c r="H43" s="58" t="s">
        <v>483</v>
      </c>
      <c r="I43" s="58" t="s">
        <v>577</v>
      </c>
      <c r="J43" s="56">
        <v>1400</v>
      </c>
      <c r="K43" s="200"/>
      <c r="L43" s="302">
        <v>11</v>
      </c>
      <c r="M43" s="282">
        <v>41</v>
      </c>
      <c r="N43" s="57" t="s">
        <v>584</v>
      </c>
      <c r="O43" s="56">
        <v>1100</v>
      </c>
      <c r="P43" s="57" t="s">
        <v>570</v>
      </c>
      <c r="Q43" s="58" t="s">
        <v>317</v>
      </c>
      <c r="R43" s="102" t="s">
        <v>484</v>
      </c>
      <c r="S43" s="208">
        <v>4</v>
      </c>
      <c r="T43" s="189">
        <v>23</v>
      </c>
    </row>
    <row r="44" spans="1:20" ht="15.75">
      <c r="A44" s="56">
        <v>38</v>
      </c>
      <c r="B44" s="57" t="s">
        <v>523</v>
      </c>
      <c r="C44" s="56">
        <v>1000</v>
      </c>
      <c r="D44" s="57" t="s">
        <v>524</v>
      </c>
      <c r="E44" s="58" t="s">
        <v>551</v>
      </c>
      <c r="F44" s="58" t="s">
        <v>317</v>
      </c>
      <c r="G44" s="58">
        <v>4</v>
      </c>
      <c r="H44" s="58" t="s">
        <v>483</v>
      </c>
      <c r="I44" s="58" t="s">
        <v>577</v>
      </c>
      <c r="J44" s="56">
        <v>1400</v>
      </c>
      <c r="K44" s="200"/>
      <c r="L44" s="302">
        <v>12</v>
      </c>
      <c r="M44" s="282">
        <v>45</v>
      </c>
      <c r="N44" s="57" t="s">
        <v>102</v>
      </c>
      <c r="O44" s="56">
        <v>1000</v>
      </c>
      <c r="P44" s="57" t="s">
        <v>570</v>
      </c>
      <c r="Q44" s="58" t="s">
        <v>318</v>
      </c>
      <c r="R44" s="102" t="s">
        <v>412</v>
      </c>
      <c r="S44" s="208">
        <v>4</v>
      </c>
      <c r="T44" s="189">
        <v>22</v>
      </c>
    </row>
    <row r="45" spans="1:20" ht="15.75">
      <c r="A45" s="56">
        <v>39</v>
      </c>
      <c r="B45" s="57" t="s">
        <v>472</v>
      </c>
      <c r="C45" s="56">
        <v>1000</v>
      </c>
      <c r="D45" s="57" t="s">
        <v>582</v>
      </c>
      <c r="E45" s="58" t="s">
        <v>576</v>
      </c>
      <c r="F45" s="58" t="s">
        <v>317</v>
      </c>
      <c r="G45" s="58">
        <v>3</v>
      </c>
      <c r="H45" s="58" t="s">
        <v>411</v>
      </c>
      <c r="I45" s="58" t="s">
        <v>505</v>
      </c>
      <c r="J45" s="56">
        <v>1400</v>
      </c>
      <c r="K45" s="200"/>
      <c r="L45" s="302">
        <v>13</v>
      </c>
      <c r="M45" s="282">
        <v>46</v>
      </c>
      <c r="N45" s="57" t="s">
        <v>429</v>
      </c>
      <c r="O45" s="56">
        <v>1000</v>
      </c>
      <c r="P45" s="57" t="s">
        <v>493</v>
      </c>
      <c r="Q45" s="58" t="s">
        <v>318</v>
      </c>
      <c r="R45" s="102" t="s">
        <v>412</v>
      </c>
      <c r="S45" s="208">
        <v>4</v>
      </c>
      <c r="T45" s="189">
        <v>21</v>
      </c>
    </row>
    <row r="46" spans="1:20" ht="15.75">
      <c r="A46" s="56">
        <v>40</v>
      </c>
      <c r="B46" s="57" t="s">
        <v>583</v>
      </c>
      <c r="C46" s="56">
        <v>1000</v>
      </c>
      <c r="D46" s="57" t="s">
        <v>87</v>
      </c>
      <c r="E46" s="58" t="s">
        <v>561</v>
      </c>
      <c r="F46" s="58" t="s">
        <v>317</v>
      </c>
      <c r="G46" s="58">
        <v>4</v>
      </c>
      <c r="H46" s="58" t="s">
        <v>485</v>
      </c>
      <c r="I46" s="58" t="s">
        <v>503</v>
      </c>
      <c r="J46" s="56">
        <v>1400</v>
      </c>
      <c r="K46" s="200"/>
      <c r="L46" s="302">
        <v>14</v>
      </c>
      <c r="M46" s="282">
        <v>47</v>
      </c>
      <c r="N46" s="57" t="s">
        <v>465</v>
      </c>
      <c r="O46" s="56">
        <v>1000</v>
      </c>
      <c r="P46" s="57" t="s">
        <v>585</v>
      </c>
      <c r="Q46" s="58" t="s">
        <v>318</v>
      </c>
      <c r="R46" s="102" t="s">
        <v>412</v>
      </c>
      <c r="S46" s="208">
        <v>4</v>
      </c>
      <c r="T46" s="189">
        <v>20</v>
      </c>
    </row>
    <row r="47" spans="1:20" ht="15.75">
      <c r="A47" s="56">
        <v>41</v>
      </c>
      <c r="B47" s="57" t="s">
        <v>584</v>
      </c>
      <c r="C47" s="56">
        <v>1100</v>
      </c>
      <c r="D47" s="57" t="s">
        <v>570</v>
      </c>
      <c r="E47" s="58" t="s">
        <v>561</v>
      </c>
      <c r="F47" s="58" t="s">
        <v>317</v>
      </c>
      <c r="G47" s="58">
        <v>4</v>
      </c>
      <c r="H47" s="58" t="s">
        <v>484</v>
      </c>
      <c r="I47" s="58" t="s">
        <v>508</v>
      </c>
      <c r="J47" s="56">
        <v>1400</v>
      </c>
      <c r="K47" s="200"/>
      <c r="L47" s="302">
        <v>15</v>
      </c>
      <c r="M47" s="282">
        <v>48</v>
      </c>
      <c r="N47" s="57" t="s">
        <v>450</v>
      </c>
      <c r="O47" s="56">
        <v>1000</v>
      </c>
      <c r="P47" s="57" t="s">
        <v>554</v>
      </c>
      <c r="Q47" s="58" t="s">
        <v>318</v>
      </c>
      <c r="R47" s="102" t="s">
        <v>416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359</v>
      </c>
      <c r="E48" s="58" t="s">
        <v>580</v>
      </c>
      <c r="F48" s="58" t="s">
        <v>318</v>
      </c>
      <c r="G48" s="58">
        <v>4</v>
      </c>
      <c r="H48" s="58" t="s">
        <v>423</v>
      </c>
      <c r="I48" s="58" t="s">
        <v>548</v>
      </c>
      <c r="J48" s="56">
        <v>1357</v>
      </c>
      <c r="K48" s="200"/>
      <c r="L48" s="302">
        <v>16</v>
      </c>
      <c r="M48" s="282">
        <v>51</v>
      </c>
      <c r="N48" s="57" t="s">
        <v>453</v>
      </c>
      <c r="O48" s="56">
        <v>1000</v>
      </c>
      <c r="P48" s="57" t="s">
        <v>582</v>
      </c>
      <c r="Q48" s="58" t="s">
        <v>318</v>
      </c>
      <c r="R48" s="102" t="s">
        <v>427</v>
      </c>
      <c r="S48" s="208">
        <v>4</v>
      </c>
      <c r="T48" s="189">
        <v>18</v>
      </c>
    </row>
    <row r="49" spans="1:20" ht="15.75">
      <c r="A49" s="56">
        <v>43</v>
      </c>
      <c r="B49" s="57" t="s">
        <v>525</v>
      </c>
      <c r="C49" s="56">
        <v>1000</v>
      </c>
      <c r="D49" s="57" t="s">
        <v>524</v>
      </c>
      <c r="E49" s="58" t="s">
        <v>551</v>
      </c>
      <c r="F49" s="58" t="s">
        <v>318</v>
      </c>
      <c r="G49" s="58">
        <v>4</v>
      </c>
      <c r="H49" s="58" t="s">
        <v>423</v>
      </c>
      <c r="I49" s="58" t="s">
        <v>577</v>
      </c>
      <c r="J49" s="56">
        <v>1357</v>
      </c>
      <c r="K49" s="200"/>
      <c r="L49" s="302">
        <v>17</v>
      </c>
      <c r="M49" s="282">
        <v>52</v>
      </c>
      <c r="N49" s="57" t="s">
        <v>421</v>
      </c>
      <c r="O49" s="56">
        <v>1000</v>
      </c>
      <c r="P49" s="57" t="s">
        <v>87</v>
      </c>
      <c r="Q49" s="58" t="s">
        <v>318</v>
      </c>
      <c r="R49" s="102" t="s">
        <v>415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235</v>
      </c>
      <c r="E50" s="58" t="s">
        <v>551</v>
      </c>
      <c r="F50" s="58" t="s">
        <v>318</v>
      </c>
      <c r="G50" s="58">
        <v>4</v>
      </c>
      <c r="H50" s="58" t="s">
        <v>411</v>
      </c>
      <c r="I50" s="58" t="s">
        <v>501</v>
      </c>
      <c r="J50" s="56">
        <v>1357</v>
      </c>
      <c r="K50" s="200"/>
      <c r="L50" s="302">
        <v>18</v>
      </c>
      <c r="M50" s="282">
        <v>58</v>
      </c>
      <c r="N50" s="57" t="s">
        <v>408</v>
      </c>
      <c r="O50" s="56">
        <v>1000</v>
      </c>
      <c r="P50" s="57" t="s">
        <v>554</v>
      </c>
      <c r="Q50" s="58" t="s">
        <v>323</v>
      </c>
      <c r="R50" s="102" t="s">
        <v>411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570</v>
      </c>
      <c r="E51" s="58" t="s">
        <v>561</v>
      </c>
      <c r="F51" s="58" t="s">
        <v>318</v>
      </c>
      <c r="G51" s="58">
        <v>4</v>
      </c>
      <c r="H51" s="58" t="s">
        <v>412</v>
      </c>
      <c r="I51" s="58" t="s">
        <v>495</v>
      </c>
      <c r="J51" s="56">
        <v>1357</v>
      </c>
      <c r="K51" s="200"/>
      <c r="L51" s="302">
        <v>19</v>
      </c>
      <c r="M51" s="282">
        <v>66</v>
      </c>
      <c r="N51" s="57" t="s">
        <v>473</v>
      </c>
      <c r="O51" s="56">
        <v>1000</v>
      </c>
      <c r="P51" s="57" t="s">
        <v>519</v>
      </c>
      <c r="Q51" s="58" t="s">
        <v>323</v>
      </c>
      <c r="R51" s="102" t="s">
        <v>597</v>
      </c>
      <c r="S51" s="208">
        <v>3</v>
      </c>
      <c r="T51" s="189">
        <v>15</v>
      </c>
    </row>
    <row r="52" spans="1:18" ht="15.75">
      <c r="A52" s="56">
        <v>46</v>
      </c>
      <c r="B52" s="57" t="s">
        <v>429</v>
      </c>
      <c r="C52" s="56">
        <v>1000</v>
      </c>
      <c r="D52" s="57" t="s">
        <v>493</v>
      </c>
      <c r="E52" s="58" t="s">
        <v>561</v>
      </c>
      <c r="F52" s="58" t="s">
        <v>318</v>
      </c>
      <c r="G52" s="58">
        <v>4</v>
      </c>
      <c r="H52" s="58" t="s">
        <v>412</v>
      </c>
      <c r="I52" s="58" t="s">
        <v>565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465</v>
      </c>
      <c r="C53" s="56">
        <v>1000</v>
      </c>
      <c r="D53" s="57" t="s">
        <v>585</v>
      </c>
      <c r="E53" s="58" t="s">
        <v>576</v>
      </c>
      <c r="F53" s="58" t="s">
        <v>318</v>
      </c>
      <c r="G53" s="58">
        <v>4</v>
      </c>
      <c r="H53" s="58" t="s">
        <v>412</v>
      </c>
      <c r="I53" s="58" t="s">
        <v>586</v>
      </c>
      <c r="J53" s="56">
        <v>1357</v>
      </c>
      <c r="K53" s="200"/>
      <c r="M53" s="52" t="s">
        <v>476</v>
      </c>
      <c r="N53"/>
      <c r="O53"/>
      <c r="P53"/>
      <c r="Q53"/>
      <c r="R53"/>
    </row>
    <row r="54" spans="1:18" ht="15.75">
      <c r="A54" s="56">
        <v>48</v>
      </c>
      <c r="B54" s="57" t="s">
        <v>450</v>
      </c>
      <c r="C54" s="56">
        <v>1000</v>
      </c>
      <c r="D54" s="57" t="s">
        <v>554</v>
      </c>
      <c r="E54" s="58" t="s">
        <v>561</v>
      </c>
      <c r="F54" s="58" t="s">
        <v>318</v>
      </c>
      <c r="G54" s="58">
        <v>4</v>
      </c>
      <c r="H54" s="58" t="s">
        <v>416</v>
      </c>
      <c r="I54" s="58" t="s">
        <v>507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587</v>
      </c>
      <c r="C55" s="56">
        <v>1000</v>
      </c>
      <c r="D55" s="57" t="s">
        <v>588</v>
      </c>
      <c r="E55" s="58" t="s">
        <v>576</v>
      </c>
      <c r="F55" s="58" t="s">
        <v>318</v>
      </c>
      <c r="G55" s="58">
        <v>4</v>
      </c>
      <c r="H55" s="58" t="s">
        <v>484</v>
      </c>
      <c r="I55" s="58" t="s">
        <v>507</v>
      </c>
      <c r="J55" s="56">
        <v>1357</v>
      </c>
      <c r="K55" s="200"/>
      <c r="M55" s="53" t="s">
        <v>410</v>
      </c>
      <c r="N55" s="54" t="s">
        <v>221</v>
      </c>
      <c r="O55" s="53" t="s">
        <v>238</v>
      </c>
      <c r="P55" s="54" t="s">
        <v>272</v>
      </c>
      <c r="Q55" s="55" t="s">
        <v>222</v>
      </c>
      <c r="R55" s="55" t="s">
        <v>223</v>
      </c>
      <c r="S55" s="265" t="s">
        <v>452</v>
      </c>
    </row>
    <row r="56" spans="1:20" ht="15.75">
      <c r="A56" s="56">
        <v>50</v>
      </c>
      <c r="B56" s="57" t="s">
        <v>339</v>
      </c>
      <c r="C56" s="56">
        <v>1000</v>
      </c>
      <c r="D56" s="57" t="s">
        <v>581</v>
      </c>
      <c r="E56" s="58" t="s">
        <v>576</v>
      </c>
      <c r="F56" s="58" t="s">
        <v>318</v>
      </c>
      <c r="G56" s="58">
        <v>4</v>
      </c>
      <c r="H56" s="58" t="s">
        <v>484</v>
      </c>
      <c r="I56" s="58" t="s">
        <v>508</v>
      </c>
      <c r="J56" s="56">
        <v>1357</v>
      </c>
      <c r="K56" s="200"/>
      <c r="L56" s="302">
        <v>1</v>
      </c>
      <c r="M56" s="282">
        <v>1</v>
      </c>
      <c r="N56" s="57" t="s">
        <v>78</v>
      </c>
      <c r="O56" s="56">
        <v>1724</v>
      </c>
      <c r="P56" s="57" t="s">
        <v>493</v>
      </c>
      <c r="Q56" s="58" t="s">
        <v>547</v>
      </c>
      <c r="R56" s="102" t="s">
        <v>548</v>
      </c>
      <c r="S56" s="208">
        <v>7</v>
      </c>
      <c r="T56" s="189">
        <v>40</v>
      </c>
    </row>
    <row r="57" spans="1:20" ht="15.75">
      <c r="A57" s="56">
        <v>51</v>
      </c>
      <c r="B57" s="57" t="s">
        <v>453</v>
      </c>
      <c r="C57" s="56">
        <v>1000</v>
      </c>
      <c r="D57" s="57" t="s">
        <v>582</v>
      </c>
      <c r="E57" s="58" t="s">
        <v>561</v>
      </c>
      <c r="F57" s="58" t="s">
        <v>318</v>
      </c>
      <c r="G57" s="58">
        <v>4</v>
      </c>
      <c r="H57" s="58" t="s">
        <v>427</v>
      </c>
      <c r="I57" s="58" t="s">
        <v>439</v>
      </c>
      <c r="J57" s="56">
        <v>1357</v>
      </c>
      <c r="K57" s="200"/>
      <c r="L57" s="302">
        <v>2</v>
      </c>
      <c r="M57" s="282">
        <v>4</v>
      </c>
      <c r="N57" s="57" t="s">
        <v>79</v>
      </c>
      <c r="O57" s="56">
        <v>1602</v>
      </c>
      <c r="P57" s="57" t="s">
        <v>493</v>
      </c>
      <c r="Q57" s="58" t="s">
        <v>487</v>
      </c>
      <c r="R57" s="102" t="s">
        <v>501</v>
      </c>
      <c r="S57" s="208">
        <v>5</v>
      </c>
      <c r="T57" s="189">
        <v>35</v>
      </c>
    </row>
    <row r="58" spans="1:20" ht="15.75">
      <c r="A58" s="56">
        <v>52</v>
      </c>
      <c r="B58" s="57" t="s">
        <v>421</v>
      </c>
      <c r="C58" s="56">
        <v>1000</v>
      </c>
      <c r="D58" s="57" t="s">
        <v>87</v>
      </c>
      <c r="E58" s="58" t="s">
        <v>561</v>
      </c>
      <c r="F58" s="58" t="s">
        <v>318</v>
      </c>
      <c r="G58" s="58">
        <v>4</v>
      </c>
      <c r="H58" s="58" t="s">
        <v>415</v>
      </c>
      <c r="I58" s="58" t="s">
        <v>423</v>
      </c>
      <c r="J58" s="56">
        <v>1357</v>
      </c>
      <c r="K58" s="200"/>
      <c r="L58" s="302">
        <v>3</v>
      </c>
      <c r="M58" s="282">
        <v>5</v>
      </c>
      <c r="N58" s="57" t="s">
        <v>401</v>
      </c>
      <c r="O58" s="56">
        <v>1100</v>
      </c>
      <c r="P58" s="57" t="s">
        <v>554</v>
      </c>
      <c r="Q58" s="58" t="s">
        <v>487</v>
      </c>
      <c r="R58" s="102" t="s">
        <v>507</v>
      </c>
      <c r="S58" s="208">
        <v>7</v>
      </c>
      <c r="T58" s="189">
        <v>32</v>
      </c>
    </row>
    <row r="59" spans="1:20" ht="15.75">
      <c r="A59" s="56">
        <v>53</v>
      </c>
      <c r="B59" s="236" t="s">
        <v>589</v>
      </c>
      <c r="C59" s="235">
        <v>1000</v>
      </c>
      <c r="D59" s="236" t="s">
        <v>560</v>
      </c>
      <c r="E59" s="237" t="s">
        <v>551</v>
      </c>
      <c r="F59" s="58" t="s">
        <v>318</v>
      </c>
      <c r="G59" s="58">
        <v>4</v>
      </c>
      <c r="H59" s="58" t="s">
        <v>315</v>
      </c>
      <c r="I59" s="58" t="s">
        <v>411</v>
      </c>
      <c r="J59" s="56">
        <v>1357</v>
      </c>
      <c r="K59" s="200"/>
      <c r="L59" s="302">
        <v>4</v>
      </c>
      <c r="M59" s="282">
        <v>6</v>
      </c>
      <c r="N59" s="57" t="s">
        <v>81</v>
      </c>
      <c r="O59" s="56">
        <v>1956</v>
      </c>
      <c r="P59" s="57" t="s">
        <v>550</v>
      </c>
      <c r="Q59" s="58" t="s">
        <v>477</v>
      </c>
      <c r="R59" s="102" t="s">
        <v>558</v>
      </c>
      <c r="S59" s="208">
        <v>6</v>
      </c>
      <c r="T59" s="189">
        <v>30</v>
      </c>
    </row>
    <row r="60" spans="1:20" ht="15.75">
      <c r="A60" s="56">
        <v>54</v>
      </c>
      <c r="B60" s="236" t="s">
        <v>590</v>
      </c>
      <c r="C60" s="235">
        <v>1000</v>
      </c>
      <c r="D60" s="236" t="s">
        <v>455</v>
      </c>
      <c r="E60" s="237" t="s">
        <v>561</v>
      </c>
      <c r="F60" s="58" t="s">
        <v>318</v>
      </c>
      <c r="G60" s="58">
        <v>4</v>
      </c>
      <c r="H60" s="58" t="s">
        <v>365</v>
      </c>
      <c r="I60" s="58" t="s">
        <v>424</v>
      </c>
      <c r="J60" s="56">
        <v>1357</v>
      </c>
      <c r="K60" s="200"/>
      <c r="L60" s="302">
        <v>5</v>
      </c>
      <c r="M60" s="282">
        <v>19</v>
      </c>
      <c r="N60" s="57" t="s">
        <v>573</v>
      </c>
      <c r="O60" s="56">
        <v>1250</v>
      </c>
      <c r="P60" s="57" t="s">
        <v>570</v>
      </c>
      <c r="Q60" s="58" t="s">
        <v>312</v>
      </c>
      <c r="R60" s="102" t="s">
        <v>439</v>
      </c>
      <c r="S60" s="208">
        <v>4</v>
      </c>
      <c r="T60" s="189">
        <v>29</v>
      </c>
    </row>
    <row r="61" spans="1:20" ht="15.75">
      <c r="A61" s="56">
        <v>55</v>
      </c>
      <c r="B61" s="57" t="s">
        <v>471</v>
      </c>
      <c r="C61" s="56">
        <v>1000</v>
      </c>
      <c r="D61" s="57" t="s">
        <v>519</v>
      </c>
      <c r="E61" s="58" t="s">
        <v>576</v>
      </c>
      <c r="F61" s="58" t="s">
        <v>318</v>
      </c>
      <c r="G61" s="58">
        <v>4</v>
      </c>
      <c r="H61" s="58" t="s">
        <v>365</v>
      </c>
      <c r="I61" s="58" t="s">
        <v>412</v>
      </c>
      <c r="J61" s="56">
        <v>1357</v>
      </c>
      <c r="K61" s="200"/>
      <c r="L61" s="302">
        <v>6</v>
      </c>
      <c r="M61" s="282">
        <v>28</v>
      </c>
      <c r="N61" s="57" t="s">
        <v>406</v>
      </c>
      <c r="O61" s="56">
        <v>1000</v>
      </c>
      <c r="P61" s="57" t="s">
        <v>554</v>
      </c>
      <c r="Q61" s="58" t="s">
        <v>314</v>
      </c>
      <c r="R61" s="102" t="s">
        <v>510</v>
      </c>
      <c r="S61" s="208">
        <v>5</v>
      </c>
      <c r="T61" s="189">
        <v>28</v>
      </c>
    </row>
    <row r="62" spans="1:20" ht="15.75">
      <c r="A62" s="56">
        <v>56</v>
      </c>
      <c r="B62" s="57" t="s">
        <v>531</v>
      </c>
      <c r="C62" s="56">
        <v>1000</v>
      </c>
      <c r="D62" s="57" t="s">
        <v>524</v>
      </c>
      <c r="E62" s="58" t="s">
        <v>551</v>
      </c>
      <c r="F62" s="58" t="s">
        <v>321</v>
      </c>
      <c r="G62" s="58">
        <v>3</v>
      </c>
      <c r="H62" s="58" t="s">
        <v>419</v>
      </c>
      <c r="I62" s="58" t="s">
        <v>514</v>
      </c>
      <c r="J62" s="56">
        <v>1320</v>
      </c>
      <c r="K62" s="200"/>
      <c r="L62" s="302">
        <v>7</v>
      </c>
      <c r="M62" s="282">
        <v>30</v>
      </c>
      <c r="N62" s="57" t="s">
        <v>294</v>
      </c>
      <c r="O62" s="56">
        <v>1250</v>
      </c>
      <c r="P62" s="57" t="s">
        <v>513</v>
      </c>
      <c r="Q62" s="58" t="s">
        <v>314</v>
      </c>
      <c r="R62" s="102" t="s">
        <v>423</v>
      </c>
      <c r="S62" s="108">
        <v>4</v>
      </c>
      <c r="T62" s="189">
        <v>27</v>
      </c>
    </row>
    <row r="63" spans="1:20" ht="15.75">
      <c r="A63" s="56">
        <v>57</v>
      </c>
      <c r="B63" s="57" t="s">
        <v>591</v>
      </c>
      <c r="C63" s="56">
        <v>1000</v>
      </c>
      <c r="D63" s="57" t="s">
        <v>92</v>
      </c>
      <c r="E63" s="58" t="s">
        <v>592</v>
      </c>
      <c r="F63" s="58" t="s">
        <v>321</v>
      </c>
      <c r="G63" s="58">
        <v>3</v>
      </c>
      <c r="H63" s="58" t="s">
        <v>425</v>
      </c>
      <c r="I63" s="58" t="s">
        <v>509</v>
      </c>
      <c r="J63" s="56">
        <v>1320</v>
      </c>
      <c r="K63" s="200"/>
      <c r="L63" s="302">
        <v>8</v>
      </c>
      <c r="M63" s="282">
        <v>34</v>
      </c>
      <c r="N63" s="57" t="s">
        <v>333</v>
      </c>
      <c r="O63" s="56">
        <v>1100</v>
      </c>
      <c r="P63" s="57" t="s">
        <v>493</v>
      </c>
      <c r="Q63" s="58" t="s">
        <v>314</v>
      </c>
      <c r="R63" s="102" t="s">
        <v>412</v>
      </c>
      <c r="S63" s="108">
        <v>5</v>
      </c>
      <c r="T63" s="189">
        <v>26</v>
      </c>
    </row>
    <row r="64" spans="1:20" ht="15.75">
      <c r="A64" s="56">
        <v>58</v>
      </c>
      <c r="B64" s="57" t="s">
        <v>408</v>
      </c>
      <c r="C64" s="56">
        <v>1000</v>
      </c>
      <c r="D64" s="57" t="s">
        <v>554</v>
      </c>
      <c r="E64" s="58" t="s">
        <v>561</v>
      </c>
      <c r="F64" s="58" t="s">
        <v>323</v>
      </c>
      <c r="G64" s="58">
        <v>3</v>
      </c>
      <c r="H64" s="58" t="s">
        <v>411</v>
      </c>
      <c r="I64" s="58" t="s">
        <v>501</v>
      </c>
      <c r="J64" s="56">
        <v>1275</v>
      </c>
      <c r="K64" s="206"/>
      <c r="L64" s="302">
        <v>9</v>
      </c>
      <c r="M64" s="282">
        <v>60</v>
      </c>
      <c r="N64" s="57" t="s">
        <v>593</v>
      </c>
      <c r="O64" s="56">
        <v>1000</v>
      </c>
      <c r="P64" s="57" t="s">
        <v>554</v>
      </c>
      <c r="Q64" s="58" t="s">
        <v>323</v>
      </c>
      <c r="R64" s="102" t="s">
        <v>484</v>
      </c>
      <c r="S64" s="208">
        <v>3</v>
      </c>
      <c r="T64" s="189">
        <v>25</v>
      </c>
    </row>
    <row r="65" spans="1:20" ht="15.75">
      <c r="A65" s="56">
        <v>59</v>
      </c>
      <c r="B65" s="57" t="s">
        <v>444</v>
      </c>
      <c r="C65" s="56">
        <v>1000</v>
      </c>
      <c r="D65" s="57" t="s">
        <v>359</v>
      </c>
      <c r="E65" s="58" t="s">
        <v>576</v>
      </c>
      <c r="F65" s="58" t="s">
        <v>323</v>
      </c>
      <c r="G65" s="58">
        <v>3</v>
      </c>
      <c r="H65" s="58" t="s">
        <v>419</v>
      </c>
      <c r="I65" s="58" t="s">
        <v>507</v>
      </c>
      <c r="J65" s="56">
        <v>1275</v>
      </c>
      <c r="K65" s="206"/>
      <c r="L65" s="302">
        <v>10</v>
      </c>
      <c r="M65" s="282">
        <v>61</v>
      </c>
      <c r="N65" s="57" t="s">
        <v>594</v>
      </c>
      <c r="O65" s="56">
        <v>1000</v>
      </c>
      <c r="P65" s="57" t="s">
        <v>519</v>
      </c>
      <c r="Q65" s="58" t="s">
        <v>323</v>
      </c>
      <c r="R65" s="102" t="s">
        <v>413</v>
      </c>
      <c r="S65" s="208">
        <v>3</v>
      </c>
      <c r="T65" s="189">
        <v>24</v>
      </c>
    </row>
    <row r="66" spans="1:18" ht="15.75">
      <c r="A66" s="56">
        <v>60</v>
      </c>
      <c r="B66" s="57" t="s">
        <v>593</v>
      </c>
      <c r="C66" s="56">
        <v>1000</v>
      </c>
      <c r="D66" s="57" t="s">
        <v>554</v>
      </c>
      <c r="E66" s="58" t="s">
        <v>546</v>
      </c>
      <c r="F66" s="58" t="s">
        <v>323</v>
      </c>
      <c r="G66" s="58">
        <v>3</v>
      </c>
      <c r="H66" s="58" t="s">
        <v>484</v>
      </c>
      <c r="I66" s="58" t="s">
        <v>514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594</v>
      </c>
      <c r="C67" s="56">
        <v>1000</v>
      </c>
      <c r="D67" s="57" t="s">
        <v>519</v>
      </c>
      <c r="E67" s="58" t="s">
        <v>546</v>
      </c>
      <c r="F67" s="58" t="s">
        <v>323</v>
      </c>
      <c r="G67" s="58">
        <v>3</v>
      </c>
      <c r="H67" s="58" t="s">
        <v>413</v>
      </c>
      <c r="I67" s="58" t="s">
        <v>507</v>
      </c>
      <c r="J67" s="56">
        <v>1275</v>
      </c>
      <c r="K67" s="206"/>
      <c r="M67" s="52" t="s">
        <v>478</v>
      </c>
      <c r="N67"/>
      <c r="O67"/>
      <c r="P67"/>
      <c r="Q67"/>
      <c r="R67"/>
    </row>
    <row r="68" spans="1:18" ht="15.75">
      <c r="A68" s="56">
        <v>62</v>
      </c>
      <c r="B68" s="57" t="s">
        <v>443</v>
      </c>
      <c r="C68" s="56">
        <v>1000</v>
      </c>
      <c r="D68" s="57" t="s">
        <v>554</v>
      </c>
      <c r="E68" s="58" t="s">
        <v>576</v>
      </c>
      <c r="F68" s="58" t="s">
        <v>323</v>
      </c>
      <c r="G68" s="58">
        <v>3</v>
      </c>
      <c r="H68" s="58" t="s">
        <v>413</v>
      </c>
      <c r="I68" s="58" t="s">
        <v>509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595</v>
      </c>
      <c r="C69" s="56">
        <v>1000</v>
      </c>
      <c r="D69" s="57" t="s">
        <v>370</v>
      </c>
      <c r="E69" s="58" t="s">
        <v>576</v>
      </c>
      <c r="F69" s="58" t="s">
        <v>323</v>
      </c>
      <c r="G69" s="58">
        <v>3</v>
      </c>
      <c r="H69" s="58" t="s">
        <v>414</v>
      </c>
      <c r="I69" s="58" t="s">
        <v>509</v>
      </c>
      <c r="J69" s="56">
        <v>1275</v>
      </c>
      <c r="K69" s="206"/>
      <c r="M69" s="53" t="s">
        <v>410</v>
      </c>
      <c r="N69" s="54" t="s">
        <v>221</v>
      </c>
      <c r="O69" s="53" t="s">
        <v>238</v>
      </c>
      <c r="P69" s="54" t="s">
        <v>272</v>
      </c>
      <c r="Q69" s="55" t="s">
        <v>222</v>
      </c>
      <c r="R69" s="55" t="s">
        <v>223</v>
      </c>
      <c r="S69" s="265" t="s">
        <v>452</v>
      </c>
    </row>
    <row r="70" spans="1:20" ht="15.75">
      <c r="A70" s="56">
        <v>64</v>
      </c>
      <c r="B70" s="57" t="s">
        <v>463</v>
      </c>
      <c r="C70" s="56">
        <v>1000</v>
      </c>
      <c r="D70" s="57" t="s">
        <v>585</v>
      </c>
      <c r="E70" s="58" t="s">
        <v>576</v>
      </c>
      <c r="F70" s="58" t="s">
        <v>323</v>
      </c>
      <c r="G70" s="58">
        <v>3</v>
      </c>
      <c r="H70" s="58" t="s">
        <v>428</v>
      </c>
      <c r="I70" s="58" t="s">
        <v>440</v>
      </c>
      <c r="J70" s="56">
        <v>1275</v>
      </c>
      <c r="K70" s="206"/>
      <c r="L70" s="302">
        <v>1</v>
      </c>
      <c r="M70" s="282">
        <v>2</v>
      </c>
      <c r="N70" s="57" t="s">
        <v>42</v>
      </c>
      <c r="O70" s="56">
        <v>1868</v>
      </c>
      <c r="P70" s="57" t="s">
        <v>550</v>
      </c>
      <c r="Q70" s="58" t="s">
        <v>494</v>
      </c>
      <c r="R70" s="102" t="s">
        <v>552</v>
      </c>
      <c r="S70" s="208">
        <v>7</v>
      </c>
      <c r="T70" s="189">
        <v>40</v>
      </c>
    </row>
    <row r="71" spans="1:20" ht="15.75">
      <c r="A71" s="56">
        <v>65</v>
      </c>
      <c r="B71" s="57" t="s">
        <v>596</v>
      </c>
      <c r="C71" s="56">
        <v>1000</v>
      </c>
      <c r="D71" s="57" t="s">
        <v>91</v>
      </c>
      <c r="E71" s="58" t="s">
        <v>576</v>
      </c>
      <c r="F71" s="58" t="s">
        <v>323</v>
      </c>
      <c r="G71" s="58">
        <v>3</v>
      </c>
      <c r="H71" s="58" t="s">
        <v>365</v>
      </c>
      <c r="I71" s="58" t="s">
        <v>424</v>
      </c>
      <c r="J71" s="56">
        <v>1275</v>
      </c>
      <c r="K71" s="206"/>
      <c r="L71" s="302">
        <v>2</v>
      </c>
      <c r="M71" s="282">
        <v>3</v>
      </c>
      <c r="N71" s="57" t="s">
        <v>105</v>
      </c>
      <c r="O71" s="56">
        <v>1800</v>
      </c>
      <c r="P71" s="57" t="s">
        <v>554</v>
      </c>
      <c r="Q71" s="58" t="s">
        <v>494</v>
      </c>
      <c r="R71" s="102" t="s">
        <v>495</v>
      </c>
      <c r="S71" s="208">
        <v>7</v>
      </c>
      <c r="T71" s="189">
        <v>35</v>
      </c>
    </row>
    <row r="72" spans="1:20" ht="15.75">
      <c r="A72" s="56">
        <v>66</v>
      </c>
      <c r="B72" s="57" t="s">
        <v>473</v>
      </c>
      <c r="C72" s="56">
        <v>1000</v>
      </c>
      <c r="D72" s="57" t="s">
        <v>519</v>
      </c>
      <c r="E72" s="58" t="s">
        <v>561</v>
      </c>
      <c r="F72" s="58" t="s">
        <v>323</v>
      </c>
      <c r="G72" s="58">
        <v>3</v>
      </c>
      <c r="H72" s="58" t="s">
        <v>597</v>
      </c>
      <c r="I72" s="58" t="s">
        <v>485</v>
      </c>
      <c r="J72" s="56">
        <v>1275</v>
      </c>
      <c r="K72" s="206"/>
      <c r="L72" s="302">
        <v>3</v>
      </c>
      <c r="M72" s="282">
        <v>10</v>
      </c>
      <c r="N72" s="57" t="s">
        <v>302</v>
      </c>
      <c r="O72" s="56">
        <v>1000</v>
      </c>
      <c r="P72" s="57" t="s">
        <v>563</v>
      </c>
      <c r="Q72" s="58" t="s">
        <v>310</v>
      </c>
      <c r="R72" s="102" t="s">
        <v>497</v>
      </c>
      <c r="S72" s="208">
        <v>6</v>
      </c>
      <c r="T72" s="189">
        <v>32</v>
      </c>
    </row>
    <row r="73" spans="1:20" ht="15.75">
      <c r="A73" s="56">
        <v>67</v>
      </c>
      <c r="B73" s="57" t="s">
        <v>445</v>
      </c>
      <c r="C73" s="56">
        <v>1000</v>
      </c>
      <c r="D73" s="57" t="s">
        <v>588</v>
      </c>
      <c r="E73" s="58" t="s">
        <v>576</v>
      </c>
      <c r="F73" s="58" t="s">
        <v>323</v>
      </c>
      <c r="G73" s="58">
        <v>3</v>
      </c>
      <c r="H73" s="58" t="s">
        <v>320</v>
      </c>
      <c r="I73" s="58" t="s">
        <v>425</v>
      </c>
      <c r="J73" s="56">
        <v>1275</v>
      </c>
      <c r="K73" s="206"/>
      <c r="L73" s="302">
        <v>4</v>
      </c>
      <c r="M73" s="282">
        <v>11</v>
      </c>
      <c r="N73" s="57" t="s">
        <v>301</v>
      </c>
      <c r="O73" s="56">
        <v>1540</v>
      </c>
      <c r="P73" s="57" t="s">
        <v>513</v>
      </c>
      <c r="Q73" s="58" t="s">
        <v>310</v>
      </c>
      <c r="R73" s="102" t="s">
        <v>565</v>
      </c>
      <c r="S73" s="208">
        <v>6</v>
      </c>
      <c r="T73" s="189">
        <v>30</v>
      </c>
    </row>
    <row r="74" spans="1:20" ht="15.75">
      <c r="A74" s="56">
        <v>68</v>
      </c>
      <c r="B74" s="57" t="s">
        <v>598</v>
      </c>
      <c r="C74" s="56">
        <v>1000</v>
      </c>
      <c r="D74" s="57" t="s">
        <v>519</v>
      </c>
      <c r="E74" s="58" t="s">
        <v>576</v>
      </c>
      <c r="F74" s="58" t="s">
        <v>324</v>
      </c>
      <c r="G74" s="58">
        <v>2</v>
      </c>
      <c r="H74" s="58" t="s">
        <v>316</v>
      </c>
      <c r="I74" s="58" t="s">
        <v>419</v>
      </c>
      <c r="J74" s="56">
        <v>1234</v>
      </c>
      <c r="K74" s="206"/>
      <c r="L74" s="302">
        <v>5</v>
      </c>
      <c r="M74" s="282">
        <v>14</v>
      </c>
      <c r="N74" s="57" t="s">
        <v>568</v>
      </c>
      <c r="O74" s="56">
        <v>1250</v>
      </c>
      <c r="P74" s="57" t="s">
        <v>91</v>
      </c>
      <c r="Q74" s="58" t="s">
        <v>310</v>
      </c>
      <c r="R74" s="102" t="s">
        <v>514</v>
      </c>
      <c r="S74" s="208">
        <v>6</v>
      </c>
      <c r="T74" s="189">
        <v>29</v>
      </c>
    </row>
    <row r="75" spans="1:20" ht="15.75">
      <c r="A75" s="56">
        <v>69</v>
      </c>
      <c r="B75" s="57" t="s">
        <v>466</v>
      </c>
      <c r="C75" s="56">
        <v>1000</v>
      </c>
      <c r="D75" s="57" t="s">
        <v>554</v>
      </c>
      <c r="E75" s="58" t="s">
        <v>574</v>
      </c>
      <c r="F75" s="58" t="s">
        <v>324</v>
      </c>
      <c r="G75" s="58">
        <v>2</v>
      </c>
      <c r="H75" s="58" t="s">
        <v>319</v>
      </c>
      <c r="I75" s="58" t="s">
        <v>417</v>
      </c>
      <c r="J75" s="56">
        <v>1234</v>
      </c>
      <c r="K75" s="206"/>
      <c r="L75" s="302">
        <v>6</v>
      </c>
      <c r="M75" s="282">
        <v>15</v>
      </c>
      <c r="N75" s="57" t="s">
        <v>218</v>
      </c>
      <c r="O75" s="56">
        <v>1250</v>
      </c>
      <c r="P75" s="57" t="s">
        <v>570</v>
      </c>
      <c r="Q75" s="58" t="s">
        <v>310</v>
      </c>
      <c r="R75" s="102" t="s">
        <v>509</v>
      </c>
      <c r="S75" s="208">
        <v>6</v>
      </c>
      <c r="T75" s="189">
        <v>28</v>
      </c>
    </row>
    <row r="76" spans="1:20" ht="15.75">
      <c r="A76" s="56">
        <v>70</v>
      </c>
      <c r="B76" s="57" t="s">
        <v>599</v>
      </c>
      <c r="C76" s="56">
        <v>1000</v>
      </c>
      <c r="D76" s="57" t="s">
        <v>91</v>
      </c>
      <c r="E76" s="58" t="s">
        <v>580</v>
      </c>
      <c r="F76" s="58" t="s">
        <v>324</v>
      </c>
      <c r="G76" s="58">
        <v>2</v>
      </c>
      <c r="H76" s="58" t="s">
        <v>600</v>
      </c>
      <c r="I76" s="58" t="s">
        <v>601</v>
      </c>
      <c r="J76" s="56">
        <v>1234</v>
      </c>
      <c r="K76" s="206"/>
      <c r="L76" s="302">
        <v>7</v>
      </c>
      <c r="M76" s="282">
        <v>18</v>
      </c>
      <c r="N76" s="57" t="s">
        <v>212</v>
      </c>
      <c r="O76" s="56">
        <v>1000</v>
      </c>
      <c r="P76" s="57" t="s">
        <v>554</v>
      </c>
      <c r="Q76" s="58" t="s">
        <v>312</v>
      </c>
      <c r="R76" s="102" t="s">
        <v>514</v>
      </c>
      <c r="S76" s="208">
        <v>3</v>
      </c>
      <c r="T76" s="189">
        <v>27</v>
      </c>
    </row>
    <row r="77" spans="1:20" ht="15.75">
      <c r="A77" s="56">
        <v>71</v>
      </c>
      <c r="B77" s="57" t="s">
        <v>534</v>
      </c>
      <c r="C77" s="56">
        <v>1000</v>
      </c>
      <c r="D77" s="57" t="s">
        <v>87</v>
      </c>
      <c r="E77" s="58" t="s">
        <v>576</v>
      </c>
      <c r="F77" s="58" t="s">
        <v>325</v>
      </c>
      <c r="G77" s="58">
        <v>2</v>
      </c>
      <c r="H77" s="58" t="s">
        <v>425</v>
      </c>
      <c r="I77" s="58" t="s">
        <v>514</v>
      </c>
      <c r="J77" s="56">
        <v>1180</v>
      </c>
      <c r="K77" s="206"/>
      <c r="L77" s="302">
        <v>8</v>
      </c>
      <c r="M77" s="282">
        <v>22</v>
      </c>
      <c r="N77" s="57" t="s">
        <v>304</v>
      </c>
      <c r="O77" s="56">
        <v>1000</v>
      </c>
      <c r="P77" s="57" t="s">
        <v>563</v>
      </c>
      <c r="Q77" s="58" t="s">
        <v>312</v>
      </c>
      <c r="R77" s="102" t="s">
        <v>423</v>
      </c>
      <c r="S77" s="208">
        <v>5</v>
      </c>
      <c r="T77" s="189">
        <v>26</v>
      </c>
    </row>
    <row r="78" spans="1:20" ht="15.75">
      <c r="A78" s="56">
        <v>72</v>
      </c>
      <c r="B78" s="57" t="s">
        <v>602</v>
      </c>
      <c r="C78" s="56">
        <v>1000</v>
      </c>
      <c r="D78" s="57" t="s">
        <v>370</v>
      </c>
      <c r="E78" s="58" t="s">
        <v>576</v>
      </c>
      <c r="F78" s="58" t="s">
        <v>325</v>
      </c>
      <c r="G78" s="58">
        <v>2</v>
      </c>
      <c r="H78" s="58" t="s">
        <v>313</v>
      </c>
      <c r="I78" s="58" t="s">
        <v>484</v>
      </c>
      <c r="J78" s="56">
        <v>1180</v>
      </c>
      <c r="K78" s="206"/>
      <c r="L78" s="302">
        <v>9</v>
      </c>
      <c r="M78" s="282">
        <v>35</v>
      </c>
      <c r="N78" s="57" t="s">
        <v>173</v>
      </c>
      <c r="O78" s="56">
        <v>1250</v>
      </c>
      <c r="P78" s="57" t="s">
        <v>550</v>
      </c>
      <c r="Q78" s="58" t="s">
        <v>314</v>
      </c>
      <c r="R78" s="102" t="s">
        <v>412</v>
      </c>
      <c r="S78" s="208">
        <v>5</v>
      </c>
      <c r="T78" s="189">
        <v>25</v>
      </c>
    </row>
    <row r="79" spans="1:20" ht="15.75">
      <c r="A79" s="56">
        <v>73</v>
      </c>
      <c r="B79" s="57" t="s">
        <v>603</v>
      </c>
      <c r="C79" s="56">
        <v>1000</v>
      </c>
      <c r="D79" s="57" t="s">
        <v>554</v>
      </c>
      <c r="E79" s="58" t="s">
        <v>576</v>
      </c>
      <c r="F79" s="58" t="s">
        <v>325</v>
      </c>
      <c r="G79" s="58">
        <v>2</v>
      </c>
      <c r="H79" s="58" t="s">
        <v>364</v>
      </c>
      <c r="I79" s="58" t="s">
        <v>427</v>
      </c>
      <c r="J79" s="56">
        <v>1180</v>
      </c>
      <c r="K79" s="206"/>
      <c r="L79" s="302">
        <v>10</v>
      </c>
      <c r="M79" s="282">
        <v>38</v>
      </c>
      <c r="N79" s="57" t="s">
        <v>523</v>
      </c>
      <c r="O79" s="56">
        <v>1000</v>
      </c>
      <c r="P79" s="57" t="s">
        <v>524</v>
      </c>
      <c r="Q79" s="58" t="s">
        <v>317</v>
      </c>
      <c r="R79" s="102" t="s">
        <v>483</v>
      </c>
      <c r="S79" s="208">
        <v>4</v>
      </c>
      <c r="T79" s="189">
        <v>24</v>
      </c>
    </row>
    <row r="80" spans="1:20" ht="15.75">
      <c r="A80" s="56">
        <v>74</v>
      </c>
      <c r="B80" s="57" t="s">
        <v>604</v>
      </c>
      <c r="C80" s="56">
        <v>1000</v>
      </c>
      <c r="D80" s="57" t="s">
        <v>91</v>
      </c>
      <c r="E80" s="58" t="s">
        <v>576</v>
      </c>
      <c r="F80" s="58" t="s">
        <v>325</v>
      </c>
      <c r="G80" s="58">
        <v>2</v>
      </c>
      <c r="H80" s="58" t="s">
        <v>605</v>
      </c>
      <c r="I80" s="58" t="s">
        <v>425</v>
      </c>
      <c r="J80" s="56">
        <v>1180</v>
      </c>
      <c r="K80" s="206"/>
      <c r="L80" s="302">
        <v>11</v>
      </c>
      <c r="M80" s="282">
        <v>43</v>
      </c>
      <c r="N80" s="57" t="s">
        <v>525</v>
      </c>
      <c r="O80" s="56">
        <v>1000</v>
      </c>
      <c r="P80" s="57" t="s">
        <v>524</v>
      </c>
      <c r="Q80" s="58" t="s">
        <v>318</v>
      </c>
      <c r="R80" s="102" t="s">
        <v>423</v>
      </c>
      <c r="S80" s="208">
        <v>4</v>
      </c>
      <c r="T80" s="189">
        <v>23</v>
      </c>
    </row>
    <row r="81" spans="1:20" ht="15.75">
      <c r="A81" s="56">
        <v>75</v>
      </c>
      <c r="B81" s="57" t="s">
        <v>606</v>
      </c>
      <c r="C81" s="56">
        <v>1000</v>
      </c>
      <c r="D81" s="57" t="s">
        <v>588</v>
      </c>
      <c r="E81" s="58" t="s">
        <v>576</v>
      </c>
      <c r="F81" s="58" t="s">
        <v>325</v>
      </c>
      <c r="G81" s="58">
        <v>2</v>
      </c>
      <c r="H81" s="58" t="s">
        <v>605</v>
      </c>
      <c r="I81" s="58" t="s">
        <v>601</v>
      </c>
      <c r="J81" s="56">
        <v>1180</v>
      </c>
      <c r="K81" s="206"/>
      <c r="L81" s="302">
        <v>12</v>
      </c>
      <c r="M81" s="282">
        <v>44</v>
      </c>
      <c r="N81" s="57" t="s">
        <v>58</v>
      </c>
      <c r="O81" s="56">
        <v>1000</v>
      </c>
      <c r="P81" s="57" t="s">
        <v>235</v>
      </c>
      <c r="Q81" s="58" t="s">
        <v>318</v>
      </c>
      <c r="R81" s="102" t="s">
        <v>411</v>
      </c>
      <c r="S81" s="208">
        <v>4</v>
      </c>
      <c r="T81" s="189">
        <v>22</v>
      </c>
    </row>
    <row r="82" spans="1:20" ht="15.75">
      <c r="A82" s="56">
        <v>76</v>
      </c>
      <c r="B82" s="57" t="s">
        <v>488</v>
      </c>
      <c r="C82" s="56">
        <v>1000</v>
      </c>
      <c r="D82" s="57" t="s">
        <v>87</v>
      </c>
      <c r="E82" s="58" t="s">
        <v>592</v>
      </c>
      <c r="F82" s="58" t="s">
        <v>326</v>
      </c>
      <c r="G82" s="58">
        <v>1</v>
      </c>
      <c r="H82" s="58" t="s">
        <v>605</v>
      </c>
      <c r="I82" s="58" t="s">
        <v>415</v>
      </c>
      <c r="J82" s="56">
        <v>1127</v>
      </c>
      <c r="K82" s="206"/>
      <c r="L82" s="302">
        <v>13</v>
      </c>
      <c r="M82" s="305">
        <v>56</v>
      </c>
      <c r="N82" s="207" t="s">
        <v>531</v>
      </c>
      <c r="O82" s="115">
        <v>1000</v>
      </c>
      <c r="P82" s="207" t="s">
        <v>524</v>
      </c>
      <c r="Q82" s="116" t="s">
        <v>321</v>
      </c>
      <c r="R82" s="261" t="s">
        <v>419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479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410</v>
      </c>
      <c r="N86" s="54" t="s">
        <v>221</v>
      </c>
      <c r="O86" s="53" t="s">
        <v>238</v>
      </c>
      <c r="P86" s="54" t="s">
        <v>272</v>
      </c>
      <c r="Q86" s="55" t="s">
        <v>222</v>
      </c>
      <c r="R86" s="55" t="s">
        <v>223</v>
      </c>
      <c r="S86" s="265" t="s">
        <v>452</v>
      </c>
    </row>
    <row r="87" spans="1:20" ht="15.75">
      <c r="A87" s="167"/>
      <c r="B87" s="167"/>
      <c r="C87" s="124"/>
      <c r="D87" s="175"/>
      <c r="E87" s="175"/>
      <c r="F87" s="175"/>
      <c r="G87" s="175"/>
      <c r="L87" s="302">
        <v>1</v>
      </c>
      <c r="M87" s="282">
        <v>57</v>
      </c>
      <c r="N87" s="57" t="s">
        <v>591</v>
      </c>
      <c r="O87" s="56">
        <v>1000</v>
      </c>
      <c r="P87" s="57" t="s">
        <v>92</v>
      </c>
      <c r="Q87" s="58" t="s">
        <v>321</v>
      </c>
      <c r="R87" s="102" t="s">
        <v>425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02">
        <v>2</v>
      </c>
      <c r="M88" s="282">
        <v>76</v>
      </c>
      <c r="N88" s="57" t="s">
        <v>488</v>
      </c>
      <c r="O88" s="56">
        <v>1000</v>
      </c>
      <c r="P88" s="57" t="s">
        <v>87</v>
      </c>
      <c r="Q88" s="58" t="s">
        <v>326</v>
      </c>
      <c r="R88" s="102" t="s">
        <v>605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480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410</v>
      </c>
      <c r="N92" s="54" t="s">
        <v>221</v>
      </c>
      <c r="O92" s="53" t="s">
        <v>238</v>
      </c>
      <c r="P92" s="54" t="s">
        <v>272</v>
      </c>
      <c r="Q92" s="55" t="s">
        <v>222</v>
      </c>
      <c r="R92" s="55" t="s">
        <v>223</v>
      </c>
      <c r="S92" s="265" t="s">
        <v>452</v>
      </c>
    </row>
    <row r="93" spans="1:20" ht="15.75">
      <c r="A93" s="167"/>
      <c r="B93" s="167"/>
      <c r="C93" s="124"/>
      <c r="D93" s="175"/>
      <c r="E93" s="175"/>
      <c r="F93" s="175"/>
      <c r="G93" s="175"/>
      <c r="L93" s="302">
        <v>1</v>
      </c>
      <c r="M93" s="282">
        <v>32</v>
      </c>
      <c r="N93" s="57" t="s">
        <v>579</v>
      </c>
      <c r="O93" s="56">
        <v>1250</v>
      </c>
      <c r="P93" s="57" t="s">
        <v>359</v>
      </c>
      <c r="Q93" s="58" t="s">
        <v>314</v>
      </c>
      <c r="R93" s="102" t="s">
        <v>411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02">
        <v>2</v>
      </c>
      <c r="M94" s="282">
        <v>42</v>
      </c>
      <c r="N94" s="57" t="s">
        <v>163</v>
      </c>
      <c r="O94" s="56">
        <v>1250</v>
      </c>
      <c r="P94" s="57" t="s">
        <v>359</v>
      </c>
      <c r="Q94" s="58" t="s">
        <v>318</v>
      </c>
      <c r="R94" s="102" t="s">
        <v>423</v>
      </c>
      <c r="S94" s="208">
        <v>4</v>
      </c>
      <c r="T94" s="189">
        <v>35</v>
      </c>
    </row>
    <row r="95" spans="12:20" ht="15.75">
      <c r="L95" s="302">
        <v>3</v>
      </c>
      <c r="M95" s="282">
        <v>70</v>
      </c>
      <c r="N95" s="57" t="s">
        <v>599</v>
      </c>
      <c r="O95" s="56">
        <v>1000</v>
      </c>
      <c r="P95" s="57" t="s">
        <v>91</v>
      </c>
      <c r="Q95" s="58" t="s">
        <v>324</v>
      </c>
      <c r="R95" s="102" t="s">
        <v>600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481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410</v>
      </c>
      <c r="N99" s="54" t="s">
        <v>221</v>
      </c>
      <c r="O99" s="53" t="s">
        <v>238</v>
      </c>
      <c r="P99" s="54" t="s">
        <v>272</v>
      </c>
      <c r="Q99" s="55" t="s">
        <v>222</v>
      </c>
      <c r="R99" s="55" t="s">
        <v>223</v>
      </c>
      <c r="S99" s="265" t="s">
        <v>452</v>
      </c>
    </row>
    <row r="100" spans="12:20" ht="15.75">
      <c r="L100" s="303">
        <v>1</v>
      </c>
      <c r="M100" s="282">
        <v>20</v>
      </c>
      <c r="N100" s="57" t="s">
        <v>85</v>
      </c>
      <c r="O100" s="56">
        <v>1250</v>
      </c>
      <c r="P100" s="57" t="s">
        <v>550</v>
      </c>
      <c r="Q100" s="58" t="s">
        <v>312</v>
      </c>
      <c r="R100" s="102" t="s">
        <v>439</v>
      </c>
      <c r="S100" s="208">
        <v>5</v>
      </c>
      <c r="T100" s="189">
        <v>40</v>
      </c>
    </row>
    <row r="101" spans="1:20" ht="15.75">
      <c r="A101" s="195"/>
      <c r="L101" s="303">
        <v>2</v>
      </c>
      <c r="M101" s="282">
        <v>69</v>
      </c>
      <c r="N101" s="57" t="s">
        <v>466</v>
      </c>
      <c r="O101" s="56">
        <v>1000</v>
      </c>
      <c r="P101" s="57" t="s">
        <v>554</v>
      </c>
      <c r="Q101" s="58" t="s">
        <v>324</v>
      </c>
      <c r="R101" s="102" t="s">
        <v>319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34"/>
      <c r="E103" s="198"/>
      <c r="F103" s="198"/>
      <c r="G103" s="198"/>
      <c r="I103" s="199"/>
      <c r="J103" s="199"/>
      <c r="K103" s="199"/>
      <c r="L103" s="192"/>
      <c r="M103" s="52" t="s">
        <v>607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410</v>
      </c>
      <c r="N105" s="54" t="s">
        <v>221</v>
      </c>
      <c r="O105" s="53" t="s">
        <v>238</v>
      </c>
      <c r="P105" s="54" t="s">
        <v>272</v>
      </c>
      <c r="Q105" s="55" t="s">
        <v>222</v>
      </c>
      <c r="R105" s="55" t="s">
        <v>223</v>
      </c>
      <c r="S105" s="265" t="s">
        <v>452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03">
        <v>1</v>
      </c>
      <c r="M106" s="282">
        <v>31</v>
      </c>
      <c r="N106" s="57" t="s">
        <v>82</v>
      </c>
      <c r="O106" s="56">
        <v>1000</v>
      </c>
      <c r="P106" s="57" t="s">
        <v>563</v>
      </c>
      <c r="Q106" s="58" t="s">
        <v>314</v>
      </c>
      <c r="R106" s="102" t="s">
        <v>483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28">
      <selection activeCell="R26" sqref="R26"/>
    </sheetView>
  </sheetViews>
  <sheetFormatPr defaultColWidth="9.140625" defaultRowHeight="12.75"/>
  <cols>
    <col min="1" max="1" width="6.28125" style="336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35"/>
      <c r="B1" s="47" t="s">
        <v>612</v>
      </c>
      <c r="C1" s="47"/>
      <c r="D1" s="47"/>
      <c r="E1" s="47"/>
      <c r="F1" s="47"/>
      <c r="G1" s="47"/>
      <c r="H1" s="47"/>
    </row>
    <row r="2" spans="1:8" ht="15.75">
      <c r="A2" s="335"/>
      <c r="B2" s="47" t="s">
        <v>613</v>
      </c>
      <c r="C2" s="47"/>
      <c r="D2" s="47"/>
      <c r="E2" s="47"/>
      <c r="F2" s="47"/>
      <c r="G2" s="47"/>
      <c r="H2" s="47"/>
    </row>
    <row r="3" spans="1:15" ht="15.75">
      <c r="A3" s="336" t="s">
        <v>614</v>
      </c>
      <c r="B3" t="s">
        <v>221</v>
      </c>
      <c r="C3" t="s">
        <v>615</v>
      </c>
      <c r="D3" t="s">
        <v>616</v>
      </c>
      <c r="E3" t="s">
        <v>222</v>
      </c>
      <c r="F3" t="s">
        <v>617</v>
      </c>
      <c r="G3" t="s">
        <v>457</v>
      </c>
      <c r="J3" s="216" t="s">
        <v>287</v>
      </c>
      <c r="O3" s="42" t="s">
        <v>248</v>
      </c>
    </row>
    <row r="4" spans="1:15" ht="15.75">
      <c r="A4" s="336" t="s">
        <v>8</v>
      </c>
      <c r="B4" t="s">
        <v>90</v>
      </c>
      <c r="C4" s="249" t="s">
        <v>226</v>
      </c>
      <c r="D4" t="s">
        <v>618</v>
      </c>
      <c r="E4" s="48" t="s">
        <v>619</v>
      </c>
      <c r="F4" s="48" t="s">
        <v>620</v>
      </c>
      <c r="G4">
        <v>6</v>
      </c>
      <c r="I4" s="333">
        <v>1</v>
      </c>
      <c r="J4" s="73" t="s">
        <v>163</v>
      </c>
      <c r="K4" s="73" t="s">
        <v>287</v>
      </c>
      <c r="L4" s="73" t="s">
        <v>371</v>
      </c>
      <c r="M4" s="73" t="s">
        <v>639</v>
      </c>
      <c r="N4" s="334">
        <v>4</v>
      </c>
      <c r="O4" s="42">
        <v>40</v>
      </c>
    </row>
    <row r="5" spans="3:6" ht="12.75">
      <c r="C5" s="249"/>
      <c r="F5" s="48"/>
    </row>
    <row r="6" spans="1:10" ht="15.75">
      <c r="A6" s="336" t="s">
        <v>9</v>
      </c>
      <c r="B6" t="s">
        <v>81</v>
      </c>
      <c r="C6" s="249" t="s">
        <v>226</v>
      </c>
      <c r="D6" t="s">
        <v>618</v>
      </c>
      <c r="E6" t="s">
        <v>621</v>
      </c>
      <c r="F6" t="s">
        <v>622</v>
      </c>
      <c r="G6">
        <v>5</v>
      </c>
      <c r="J6" s="216" t="s">
        <v>288</v>
      </c>
    </row>
    <row r="7" spans="3:15" ht="15.75">
      <c r="C7" s="249"/>
      <c r="E7" s="48"/>
      <c r="F7" s="48"/>
      <c r="I7" s="257">
        <v>1</v>
      </c>
      <c r="J7" s="73" t="s">
        <v>85</v>
      </c>
      <c r="K7" s="73" t="s">
        <v>288</v>
      </c>
      <c r="L7" s="73" t="s">
        <v>618</v>
      </c>
      <c r="M7" s="73" t="s">
        <v>636</v>
      </c>
      <c r="N7" s="239">
        <v>4</v>
      </c>
      <c r="O7" s="42">
        <v>40</v>
      </c>
    </row>
    <row r="8" spans="1:15" ht="15.75">
      <c r="A8" s="336">
        <v>3</v>
      </c>
      <c r="B8" t="s">
        <v>42</v>
      </c>
      <c r="C8" s="249" t="s">
        <v>224</v>
      </c>
      <c r="D8" t="s">
        <v>618</v>
      </c>
      <c r="E8" t="s">
        <v>623</v>
      </c>
      <c r="F8" s="48" t="s">
        <v>624</v>
      </c>
      <c r="G8">
        <v>4</v>
      </c>
      <c r="I8" s="257">
        <v>2</v>
      </c>
      <c r="J8" s="73" t="s">
        <v>659</v>
      </c>
      <c r="K8" s="73" t="s">
        <v>288</v>
      </c>
      <c r="L8" s="73" t="s">
        <v>87</v>
      </c>
      <c r="M8" s="73" t="s">
        <v>658</v>
      </c>
      <c r="N8" s="239">
        <v>1</v>
      </c>
      <c r="O8" s="42">
        <v>35</v>
      </c>
    </row>
    <row r="9" spans="1:15" ht="15.75">
      <c r="A9" s="336">
        <v>4</v>
      </c>
      <c r="B9" t="s">
        <v>78</v>
      </c>
      <c r="C9" s="249" t="s">
        <v>226</v>
      </c>
      <c r="D9" t="s">
        <v>493</v>
      </c>
      <c r="E9" t="s">
        <v>623</v>
      </c>
      <c r="F9" s="48" t="s">
        <v>625</v>
      </c>
      <c r="G9">
        <v>5</v>
      </c>
      <c r="I9" s="258">
        <v>3</v>
      </c>
      <c r="J9" s="73" t="s">
        <v>466</v>
      </c>
      <c r="K9" s="73" t="s">
        <v>288</v>
      </c>
      <c r="L9" s="73" t="s">
        <v>626</v>
      </c>
      <c r="M9" s="73" t="s">
        <v>658</v>
      </c>
      <c r="N9" s="108">
        <v>2</v>
      </c>
      <c r="O9" s="42">
        <v>32</v>
      </c>
    </row>
    <row r="10" spans="1:7" ht="12.75">
      <c r="A10" s="336">
        <v>5</v>
      </c>
      <c r="B10" t="s">
        <v>105</v>
      </c>
      <c r="C10" s="249" t="s">
        <v>224</v>
      </c>
      <c r="D10" t="s">
        <v>626</v>
      </c>
      <c r="E10" t="s">
        <v>623</v>
      </c>
      <c r="F10" s="48" t="s">
        <v>627</v>
      </c>
      <c r="G10">
        <v>5</v>
      </c>
    </row>
    <row r="11" spans="3:10" ht="15.75">
      <c r="C11" s="249"/>
      <c r="F11" s="48"/>
      <c r="J11" s="216" t="s">
        <v>540</v>
      </c>
    </row>
    <row r="12" spans="1:15" ht="12.75">
      <c r="A12" s="336" t="s">
        <v>241</v>
      </c>
      <c r="B12" t="s">
        <v>79</v>
      </c>
      <c r="C12" s="249" t="s">
        <v>226</v>
      </c>
      <c r="D12" t="s">
        <v>493</v>
      </c>
      <c r="E12" t="s">
        <v>628</v>
      </c>
      <c r="F12" s="48" t="s">
        <v>629</v>
      </c>
      <c r="G12">
        <v>5</v>
      </c>
      <c r="I12" s="73">
        <v>1</v>
      </c>
      <c r="J12" s="73" t="s">
        <v>82</v>
      </c>
      <c r="K12" s="73" t="s">
        <v>540</v>
      </c>
      <c r="L12" s="73" t="s">
        <v>630</v>
      </c>
      <c r="M12" s="73" t="s">
        <v>628</v>
      </c>
      <c r="N12" s="108">
        <v>5</v>
      </c>
      <c r="O12" s="42">
        <v>40</v>
      </c>
    </row>
    <row r="13" spans="1:15" ht="12.75">
      <c r="A13" s="336" t="s">
        <v>225</v>
      </c>
      <c r="B13" t="s">
        <v>103</v>
      </c>
      <c r="C13" s="249" t="s">
        <v>224</v>
      </c>
      <c r="D13" t="s">
        <v>618</v>
      </c>
      <c r="E13" t="s">
        <v>628</v>
      </c>
      <c r="F13" s="48" t="s">
        <v>627</v>
      </c>
      <c r="G13">
        <v>5</v>
      </c>
      <c r="I13" s="73">
        <v>2</v>
      </c>
      <c r="J13" s="73" t="s">
        <v>183</v>
      </c>
      <c r="K13" s="73" t="s">
        <v>540</v>
      </c>
      <c r="L13" s="73" t="s">
        <v>87</v>
      </c>
      <c r="M13" s="73" t="s">
        <v>657</v>
      </c>
      <c r="N13" s="108">
        <v>2</v>
      </c>
      <c r="O13" s="42">
        <v>35</v>
      </c>
    </row>
    <row r="14" spans="1:7" ht="12.75">
      <c r="A14" s="336" t="s">
        <v>454</v>
      </c>
      <c r="B14" t="s">
        <v>304</v>
      </c>
      <c r="C14" s="249" t="s">
        <v>224</v>
      </c>
      <c r="D14" t="s">
        <v>630</v>
      </c>
      <c r="E14" t="s">
        <v>628</v>
      </c>
      <c r="F14" s="48" t="s">
        <v>631</v>
      </c>
      <c r="G14">
        <v>5</v>
      </c>
    </row>
    <row r="15" spans="1:7" ht="12.75">
      <c r="A15" s="336" t="s">
        <v>469</v>
      </c>
      <c r="B15" t="s">
        <v>82</v>
      </c>
      <c r="C15" s="249" t="s">
        <v>540</v>
      </c>
      <c r="D15" t="s">
        <v>630</v>
      </c>
      <c r="E15" t="s">
        <v>628</v>
      </c>
      <c r="F15" s="48" t="s">
        <v>632</v>
      </c>
      <c r="G15">
        <v>5</v>
      </c>
    </row>
    <row r="16" spans="1:7" ht="12.75">
      <c r="A16" s="336" t="s">
        <v>470</v>
      </c>
      <c r="B16" t="s">
        <v>301</v>
      </c>
      <c r="C16" s="249" t="s">
        <v>224</v>
      </c>
      <c r="D16" t="s">
        <v>633</v>
      </c>
      <c r="E16" t="s">
        <v>628</v>
      </c>
      <c r="F16" s="48" t="s">
        <v>634</v>
      </c>
      <c r="G16">
        <v>5</v>
      </c>
    </row>
    <row r="17" spans="1:10" ht="15.75">
      <c r="A17" s="336" t="s">
        <v>669</v>
      </c>
      <c r="B17" t="s">
        <v>290</v>
      </c>
      <c r="C17" s="249" t="s">
        <v>228</v>
      </c>
      <c r="D17" t="s">
        <v>371</v>
      </c>
      <c r="E17" t="s">
        <v>628</v>
      </c>
      <c r="F17" s="48" t="s">
        <v>635</v>
      </c>
      <c r="G17">
        <v>5</v>
      </c>
      <c r="J17" s="216" t="s">
        <v>227</v>
      </c>
    </row>
    <row r="18" spans="3:15" ht="15.75">
      <c r="C18" s="249"/>
      <c r="F18" s="48"/>
      <c r="I18" s="337">
        <v>1</v>
      </c>
      <c r="J18" s="73" t="s">
        <v>367</v>
      </c>
      <c r="K18" s="73" t="s">
        <v>227</v>
      </c>
      <c r="L18" s="73" t="s">
        <v>644</v>
      </c>
      <c r="M18" s="73" t="s">
        <v>639</v>
      </c>
      <c r="N18" s="239">
        <v>4</v>
      </c>
      <c r="O18" s="42">
        <v>40</v>
      </c>
    </row>
    <row r="19" spans="1:15" ht="15.75">
      <c r="A19" s="336" t="s">
        <v>670</v>
      </c>
      <c r="B19" t="s">
        <v>85</v>
      </c>
      <c r="C19" s="249" t="s">
        <v>288</v>
      </c>
      <c r="D19" t="s">
        <v>618</v>
      </c>
      <c r="E19" t="s">
        <v>636</v>
      </c>
      <c r="F19" s="48" t="s">
        <v>627</v>
      </c>
      <c r="G19">
        <v>4</v>
      </c>
      <c r="I19" s="337">
        <v>2</v>
      </c>
      <c r="J19" s="73" t="s">
        <v>522</v>
      </c>
      <c r="K19" s="73" t="s">
        <v>227</v>
      </c>
      <c r="L19" s="73" t="s">
        <v>371</v>
      </c>
      <c r="M19" s="73" t="s">
        <v>639</v>
      </c>
      <c r="N19" s="239">
        <v>3</v>
      </c>
      <c r="O19" s="42">
        <v>35</v>
      </c>
    </row>
    <row r="20" spans="1:15" ht="15.75">
      <c r="A20" s="336" t="s">
        <v>609</v>
      </c>
      <c r="B20" t="s">
        <v>77</v>
      </c>
      <c r="C20" s="249" t="s">
        <v>224</v>
      </c>
      <c r="D20" t="s">
        <v>359</v>
      </c>
      <c r="E20" t="s">
        <v>636</v>
      </c>
      <c r="F20" s="48" t="s">
        <v>634</v>
      </c>
      <c r="G20">
        <v>4</v>
      </c>
      <c r="I20" s="337">
        <v>3</v>
      </c>
      <c r="J20" s="73" t="s">
        <v>472</v>
      </c>
      <c r="K20" s="73" t="s">
        <v>227</v>
      </c>
      <c r="L20" s="73" t="s">
        <v>651</v>
      </c>
      <c r="M20" s="73" t="s">
        <v>647</v>
      </c>
      <c r="N20" s="239">
        <v>3</v>
      </c>
      <c r="O20" s="42">
        <v>32</v>
      </c>
    </row>
    <row r="21" spans="1:16" ht="15.75">
      <c r="A21" s="336" t="s">
        <v>610</v>
      </c>
      <c r="B21" t="s">
        <v>330</v>
      </c>
      <c r="C21" s="249" t="s">
        <v>228</v>
      </c>
      <c r="D21" t="s">
        <v>493</v>
      </c>
      <c r="E21" t="s">
        <v>636</v>
      </c>
      <c r="F21" s="48" t="s">
        <v>637</v>
      </c>
      <c r="G21">
        <v>4</v>
      </c>
      <c r="I21" s="337">
        <v>4</v>
      </c>
      <c r="J21" s="73" t="s">
        <v>339</v>
      </c>
      <c r="K21" s="73" t="s">
        <v>227</v>
      </c>
      <c r="L21" s="73" t="s">
        <v>649</v>
      </c>
      <c r="M21" s="73" t="s">
        <v>653</v>
      </c>
      <c r="N21" s="339">
        <v>3</v>
      </c>
      <c r="O21" s="341">
        <v>30</v>
      </c>
      <c r="P21" s="43"/>
    </row>
    <row r="22" spans="1:16" s="249" customFormat="1" ht="15.75">
      <c r="A22" s="336" t="s">
        <v>611</v>
      </c>
      <c r="B22" t="s">
        <v>212</v>
      </c>
      <c r="C22" s="249" t="s">
        <v>224</v>
      </c>
      <c r="D22" t="s">
        <v>626</v>
      </c>
      <c r="E22" t="s">
        <v>636</v>
      </c>
      <c r="F22" s="48" t="s">
        <v>638</v>
      </c>
      <c r="G22">
        <v>4</v>
      </c>
      <c r="H22"/>
      <c r="I22" s="337">
        <v>5</v>
      </c>
      <c r="J22" s="73" t="s">
        <v>334</v>
      </c>
      <c r="K22" s="73" t="s">
        <v>227</v>
      </c>
      <c r="L22" s="73" t="s">
        <v>493</v>
      </c>
      <c r="M22" s="73" t="s">
        <v>653</v>
      </c>
      <c r="N22" s="339">
        <v>3</v>
      </c>
      <c r="O22" s="341">
        <v>29</v>
      </c>
      <c r="P22" s="189"/>
    </row>
    <row r="23" spans="3:15" ht="15.75">
      <c r="C23" s="249"/>
      <c r="F23" s="48"/>
      <c r="I23" s="337">
        <v>6</v>
      </c>
      <c r="J23" s="73" t="s">
        <v>420</v>
      </c>
      <c r="K23" s="73" t="s">
        <v>227</v>
      </c>
      <c r="L23" s="73" t="s">
        <v>127</v>
      </c>
      <c r="M23" s="73" t="s">
        <v>653</v>
      </c>
      <c r="N23" s="239">
        <v>3</v>
      </c>
      <c r="O23" s="42">
        <v>28</v>
      </c>
    </row>
    <row r="24" spans="1:15" ht="15.75">
      <c r="A24" s="336" t="s">
        <v>671</v>
      </c>
      <c r="B24" t="s">
        <v>289</v>
      </c>
      <c r="C24" s="249" t="s">
        <v>228</v>
      </c>
      <c r="D24" t="s">
        <v>359</v>
      </c>
      <c r="E24" t="s">
        <v>639</v>
      </c>
      <c r="F24" s="48" t="s">
        <v>625</v>
      </c>
      <c r="G24">
        <v>4</v>
      </c>
      <c r="I24" s="337">
        <v>7</v>
      </c>
      <c r="J24" s="73" t="s">
        <v>587</v>
      </c>
      <c r="K24" s="73" t="s">
        <v>227</v>
      </c>
      <c r="L24" s="73" t="s">
        <v>654</v>
      </c>
      <c r="M24" s="73" t="s">
        <v>653</v>
      </c>
      <c r="N24" s="239">
        <v>3</v>
      </c>
      <c r="O24" s="42">
        <v>27</v>
      </c>
    </row>
    <row r="25" spans="1:15" ht="15.75">
      <c r="A25" s="336" t="s">
        <v>672</v>
      </c>
      <c r="B25" t="s">
        <v>486</v>
      </c>
      <c r="C25" s="249" t="s">
        <v>226</v>
      </c>
      <c r="D25" t="s">
        <v>640</v>
      </c>
      <c r="E25" t="s">
        <v>639</v>
      </c>
      <c r="F25" s="48" t="s">
        <v>641</v>
      </c>
      <c r="G25">
        <v>4</v>
      </c>
      <c r="I25" s="337">
        <v>8</v>
      </c>
      <c r="J25" s="73" t="s">
        <v>443</v>
      </c>
      <c r="K25" s="73" t="s">
        <v>227</v>
      </c>
      <c r="L25" s="73" t="s">
        <v>626</v>
      </c>
      <c r="M25" s="73" t="s">
        <v>653</v>
      </c>
      <c r="N25" s="239">
        <v>2</v>
      </c>
      <c r="O25" s="42">
        <v>26</v>
      </c>
    </row>
    <row r="26" spans="1:15" ht="15.75">
      <c r="A26" s="336" t="s">
        <v>673</v>
      </c>
      <c r="B26" t="s">
        <v>373</v>
      </c>
      <c r="C26" s="249" t="s">
        <v>228</v>
      </c>
      <c r="D26" t="s">
        <v>371</v>
      </c>
      <c r="E26" t="s">
        <v>639</v>
      </c>
      <c r="F26" s="48" t="s">
        <v>642</v>
      </c>
      <c r="G26">
        <v>4</v>
      </c>
      <c r="I26" s="337">
        <v>9</v>
      </c>
      <c r="J26" s="73" t="s">
        <v>463</v>
      </c>
      <c r="K26" s="73" t="s">
        <v>227</v>
      </c>
      <c r="L26" s="73" t="s">
        <v>654</v>
      </c>
      <c r="M26" s="73" t="s">
        <v>657</v>
      </c>
      <c r="N26" s="239">
        <v>2</v>
      </c>
      <c r="O26" s="42">
        <v>25</v>
      </c>
    </row>
    <row r="27" spans="1:15" ht="15.75">
      <c r="A27" s="336" t="s">
        <v>698</v>
      </c>
      <c r="B27" t="s">
        <v>523</v>
      </c>
      <c r="C27" s="249" t="s">
        <v>224</v>
      </c>
      <c r="D27" t="s">
        <v>524</v>
      </c>
      <c r="E27" t="s">
        <v>639</v>
      </c>
      <c r="F27" s="48" t="s">
        <v>635</v>
      </c>
      <c r="G27">
        <v>4</v>
      </c>
      <c r="I27" s="337">
        <v>10</v>
      </c>
      <c r="J27" s="73" t="s">
        <v>534</v>
      </c>
      <c r="K27" s="73" t="s">
        <v>227</v>
      </c>
      <c r="L27" s="73" t="s">
        <v>87</v>
      </c>
      <c r="M27" s="73" t="s">
        <v>657</v>
      </c>
      <c r="N27" s="239">
        <v>2</v>
      </c>
      <c r="O27" s="42">
        <v>24</v>
      </c>
    </row>
    <row r="28" spans="1:15" ht="15.75">
      <c r="A28" s="336" t="s">
        <v>699</v>
      </c>
      <c r="B28" t="s">
        <v>173</v>
      </c>
      <c r="C28" s="249" t="s">
        <v>224</v>
      </c>
      <c r="D28" t="s">
        <v>618</v>
      </c>
      <c r="E28" t="s">
        <v>639</v>
      </c>
      <c r="F28" s="48" t="s">
        <v>635</v>
      </c>
      <c r="G28">
        <v>4</v>
      </c>
      <c r="I28" s="333">
        <v>11</v>
      </c>
      <c r="J28" s="73" t="s">
        <v>445</v>
      </c>
      <c r="K28" s="73" t="s">
        <v>227</v>
      </c>
      <c r="L28" s="73" t="s">
        <v>588</v>
      </c>
      <c r="M28" s="73" t="s">
        <v>658</v>
      </c>
      <c r="N28" s="239">
        <v>2</v>
      </c>
      <c r="O28" s="42">
        <v>23</v>
      </c>
    </row>
    <row r="29" spans="1:15" ht="15.75">
      <c r="A29" s="336" t="s">
        <v>700</v>
      </c>
      <c r="B29" t="s">
        <v>401</v>
      </c>
      <c r="C29" s="249" t="s">
        <v>226</v>
      </c>
      <c r="D29" t="s">
        <v>626</v>
      </c>
      <c r="E29" t="s">
        <v>639</v>
      </c>
      <c r="F29" s="48" t="s">
        <v>635</v>
      </c>
      <c r="G29">
        <v>4</v>
      </c>
      <c r="I29" s="338">
        <v>12</v>
      </c>
      <c r="J29" s="73" t="s">
        <v>661</v>
      </c>
      <c r="K29" s="73" t="s">
        <v>227</v>
      </c>
      <c r="L29" s="73" t="s">
        <v>618</v>
      </c>
      <c r="M29" s="340" t="s">
        <v>658</v>
      </c>
      <c r="N29" s="239">
        <v>2</v>
      </c>
      <c r="O29" s="42">
        <v>22</v>
      </c>
    </row>
    <row r="30" spans="1:15" ht="15.75">
      <c r="A30" s="336" t="s">
        <v>701</v>
      </c>
      <c r="B30" t="s">
        <v>163</v>
      </c>
      <c r="C30" s="249" t="s">
        <v>287</v>
      </c>
      <c r="D30" t="s">
        <v>371</v>
      </c>
      <c r="E30" t="s">
        <v>639</v>
      </c>
      <c r="F30" s="48" t="s">
        <v>643</v>
      </c>
      <c r="G30">
        <v>4</v>
      </c>
      <c r="I30" s="333">
        <v>13</v>
      </c>
      <c r="J30" s="73" t="s">
        <v>662</v>
      </c>
      <c r="K30" s="73" t="s">
        <v>227</v>
      </c>
      <c r="L30" s="73" t="s">
        <v>654</v>
      </c>
      <c r="M30" s="73" t="s">
        <v>658</v>
      </c>
      <c r="N30" s="108">
        <v>2</v>
      </c>
      <c r="O30" s="42">
        <v>21</v>
      </c>
    </row>
    <row r="31" spans="1:15" ht="15.75">
      <c r="A31" s="336" t="s">
        <v>702</v>
      </c>
      <c r="B31" t="s">
        <v>367</v>
      </c>
      <c r="C31" s="249" t="s">
        <v>227</v>
      </c>
      <c r="D31" t="s">
        <v>644</v>
      </c>
      <c r="E31" t="s">
        <v>639</v>
      </c>
      <c r="F31" s="48" t="s">
        <v>643</v>
      </c>
      <c r="G31">
        <v>4</v>
      </c>
      <c r="I31" s="338">
        <v>14</v>
      </c>
      <c r="J31" s="73" t="s">
        <v>603</v>
      </c>
      <c r="K31" s="73" t="s">
        <v>227</v>
      </c>
      <c r="L31" s="73" t="s">
        <v>626</v>
      </c>
      <c r="M31" s="73" t="s">
        <v>658</v>
      </c>
      <c r="N31" s="108">
        <v>2</v>
      </c>
      <c r="O31" s="42">
        <v>20</v>
      </c>
    </row>
    <row r="32" spans="1:15" ht="15.75">
      <c r="A32" s="336" t="s">
        <v>674</v>
      </c>
      <c r="B32" t="s">
        <v>522</v>
      </c>
      <c r="C32" s="249" t="s">
        <v>227</v>
      </c>
      <c r="D32" t="s">
        <v>371</v>
      </c>
      <c r="E32" t="s">
        <v>639</v>
      </c>
      <c r="F32" s="48" t="s">
        <v>645</v>
      </c>
      <c r="G32">
        <v>3</v>
      </c>
      <c r="I32" s="333">
        <v>15</v>
      </c>
      <c r="J32" s="73" t="s">
        <v>444</v>
      </c>
      <c r="K32" s="73" t="s">
        <v>227</v>
      </c>
      <c r="L32" s="73" t="s">
        <v>371</v>
      </c>
      <c r="M32" s="73" t="s">
        <v>666</v>
      </c>
      <c r="N32" s="108">
        <v>1</v>
      </c>
      <c r="O32" s="42">
        <v>19</v>
      </c>
    </row>
    <row r="33" spans="1:15" ht="15.75">
      <c r="A33" s="336" t="s">
        <v>675</v>
      </c>
      <c r="B33" t="s">
        <v>333</v>
      </c>
      <c r="C33" s="249" t="s">
        <v>226</v>
      </c>
      <c r="D33" t="s">
        <v>493</v>
      </c>
      <c r="E33" t="s">
        <v>639</v>
      </c>
      <c r="F33" s="48" t="s">
        <v>646</v>
      </c>
      <c r="G33">
        <v>4</v>
      </c>
      <c r="I33" s="338">
        <v>16</v>
      </c>
      <c r="J33" s="73" t="s">
        <v>535</v>
      </c>
      <c r="K33" s="73" t="s">
        <v>227</v>
      </c>
      <c r="L33" s="73" t="s">
        <v>87</v>
      </c>
      <c r="M33" s="73" t="s">
        <v>668</v>
      </c>
      <c r="N33" s="108">
        <v>1</v>
      </c>
      <c r="O33" s="42">
        <v>18</v>
      </c>
    </row>
    <row r="34" spans="3:6" ht="12.75">
      <c r="C34" s="249"/>
      <c r="F34" s="48"/>
    </row>
    <row r="35" spans="1:10" ht="15.75">
      <c r="A35" s="336" t="s">
        <v>703</v>
      </c>
      <c r="B35" t="s">
        <v>292</v>
      </c>
      <c r="C35" s="249" t="s">
        <v>228</v>
      </c>
      <c r="D35" t="s">
        <v>626</v>
      </c>
      <c r="E35" t="s">
        <v>647</v>
      </c>
      <c r="F35" s="48" t="s">
        <v>634</v>
      </c>
      <c r="G35">
        <v>3</v>
      </c>
      <c r="J35" s="217" t="s">
        <v>228</v>
      </c>
    </row>
    <row r="36" spans="1:15" ht="15.75">
      <c r="A36" s="336" t="s">
        <v>704</v>
      </c>
      <c r="B36" t="s">
        <v>244</v>
      </c>
      <c r="C36" s="249" t="s">
        <v>226</v>
      </c>
      <c r="D36" t="s">
        <v>626</v>
      </c>
      <c r="E36" t="s">
        <v>647</v>
      </c>
      <c r="F36" s="48" t="s">
        <v>634</v>
      </c>
      <c r="G36">
        <v>3</v>
      </c>
      <c r="I36" s="257">
        <v>1</v>
      </c>
      <c r="J36" s="73" t="s">
        <v>290</v>
      </c>
      <c r="K36" s="73" t="s">
        <v>228</v>
      </c>
      <c r="L36" s="73" t="s">
        <v>371</v>
      </c>
      <c r="M36" s="73" t="s">
        <v>628</v>
      </c>
      <c r="N36" s="239">
        <v>5</v>
      </c>
      <c r="O36" s="42">
        <v>40</v>
      </c>
    </row>
    <row r="37" spans="1:15" ht="15.75">
      <c r="A37" s="336" t="s">
        <v>676</v>
      </c>
      <c r="B37" t="s">
        <v>406</v>
      </c>
      <c r="C37" s="249" t="s">
        <v>226</v>
      </c>
      <c r="D37" t="s">
        <v>626</v>
      </c>
      <c r="E37" t="s">
        <v>647</v>
      </c>
      <c r="F37" s="48" t="s">
        <v>635</v>
      </c>
      <c r="G37">
        <v>3</v>
      </c>
      <c r="I37" s="257">
        <v>2</v>
      </c>
      <c r="J37" s="73" t="s">
        <v>330</v>
      </c>
      <c r="K37" s="73" t="s">
        <v>228</v>
      </c>
      <c r="L37" s="73" t="s">
        <v>493</v>
      </c>
      <c r="M37" s="73" t="s">
        <v>636</v>
      </c>
      <c r="N37" s="239">
        <v>4</v>
      </c>
      <c r="O37" s="42">
        <v>35</v>
      </c>
    </row>
    <row r="38" spans="1:15" ht="15.75">
      <c r="A38" s="336" t="s">
        <v>677</v>
      </c>
      <c r="B38" t="s">
        <v>449</v>
      </c>
      <c r="C38" s="249" t="s">
        <v>228</v>
      </c>
      <c r="D38" t="s">
        <v>626</v>
      </c>
      <c r="E38" t="s">
        <v>647</v>
      </c>
      <c r="F38" s="48" t="s">
        <v>638</v>
      </c>
      <c r="G38">
        <v>3</v>
      </c>
      <c r="I38" s="257">
        <v>3</v>
      </c>
      <c r="J38" s="73" t="s">
        <v>289</v>
      </c>
      <c r="K38" s="73" t="s">
        <v>228</v>
      </c>
      <c r="L38" s="73" t="s">
        <v>359</v>
      </c>
      <c r="M38" s="73" t="s">
        <v>639</v>
      </c>
      <c r="N38" s="239">
        <v>4</v>
      </c>
      <c r="O38" s="42">
        <v>32</v>
      </c>
    </row>
    <row r="39" spans="1:15" ht="15.75">
      <c r="A39" s="336" t="s">
        <v>678</v>
      </c>
      <c r="B39" t="s">
        <v>268</v>
      </c>
      <c r="C39" s="249" t="s">
        <v>228</v>
      </c>
      <c r="D39" t="s">
        <v>493</v>
      </c>
      <c r="E39" t="s">
        <v>647</v>
      </c>
      <c r="F39" s="48" t="s">
        <v>645</v>
      </c>
      <c r="G39">
        <v>3</v>
      </c>
      <c r="I39" s="257">
        <v>4</v>
      </c>
      <c r="J39" s="73" t="s">
        <v>373</v>
      </c>
      <c r="K39" s="73" t="s">
        <v>228</v>
      </c>
      <c r="L39" s="73" t="s">
        <v>371</v>
      </c>
      <c r="M39" s="73" t="s">
        <v>639</v>
      </c>
      <c r="N39" s="239">
        <v>4</v>
      </c>
      <c r="O39" s="42">
        <v>30</v>
      </c>
    </row>
    <row r="40" spans="1:15" ht="15.75">
      <c r="A40" s="336" t="s">
        <v>679</v>
      </c>
      <c r="B40" t="s">
        <v>332</v>
      </c>
      <c r="C40" s="249" t="s">
        <v>648</v>
      </c>
      <c r="D40" t="s">
        <v>649</v>
      </c>
      <c r="E40" t="s">
        <v>647</v>
      </c>
      <c r="F40" s="48" t="s">
        <v>650</v>
      </c>
      <c r="G40">
        <v>2</v>
      </c>
      <c r="I40" s="257">
        <v>5</v>
      </c>
      <c r="J40" s="73" t="s">
        <v>292</v>
      </c>
      <c r="K40" s="73" t="s">
        <v>228</v>
      </c>
      <c r="L40" s="73" t="s">
        <v>626</v>
      </c>
      <c r="M40" s="73" t="s">
        <v>647</v>
      </c>
      <c r="N40" s="239">
        <v>3</v>
      </c>
      <c r="O40" s="42">
        <v>29</v>
      </c>
    </row>
    <row r="41" spans="1:15" ht="15.75">
      <c r="A41" s="336" t="s">
        <v>680</v>
      </c>
      <c r="B41" t="s">
        <v>472</v>
      </c>
      <c r="C41" s="249" t="s">
        <v>227</v>
      </c>
      <c r="D41" t="s">
        <v>651</v>
      </c>
      <c r="E41" t="s">
        <v>647</v>
      </c>
      <c r="F41" s="48" t="s">
        <v>646</v>
      </c>
      <c r="G41">
        <v>3</v>
      </c>
      <c r="I41" s="257">
        <v>6</v>
      </c>
      <c r="J41" s="73" t="s">
        <v>449</v>
      </c>
      <c r="K41" s="73" t="s">
        <v>228</v>
      </c>
      <c r="L41" s="73" t="s">
        <v>626</v>
      </c>
      <c r="M41" s="73" t="s">
        <v>647</v>
      </c>
      <c r="N41" s="239">
        <v>3</v>
      </c>
      <c r="O41" s="42">
        <v>28</v>
      </c>
    </row>
    <row r="42" spans="1:15" ht="15.75">
      <c r="A42" s="336" t="s">
        <v>681</v>
      </c>
      <c r="B42" t="s">
        <v>525</v>
      </c>
      <c r="C42" s="249" t="s">
        <v>224</v>
      </c>
      <c r="D42" t="s">
        <v>524</v>
      </c>
      <c r="E42" t="s">
        <v>647</v>
      </c>
      <c r="F42" s="48" t="s">
        <v>652</v>
      </c>
      <c r="G42">
        <v>3</v>
      </c>
      <c r="I42" s="257">
        <v>7</v>
      </c>
      <c r="J42" s="73" t="s">
        <v>268</v>
      </c>
      <c r="K42" s="73" t="s">
        <v>228</v>
      </c>
      <c r="L42" s="73" t="s">
        <v>493</v>
      </c>
      <c r="M42" s="73" t="s">
        <v>647</v>
      </c>
      <c r="N42" s="239">
        <v>3</v>
      </c>
      <c r="O42" s="42">
        <v>27</v>
      </c>
    </row>
    <row r="43" spans="3:15" ht="15.75">
      <c r="C43" s="249"/>
      <c r="I43" s="257">
        <v>8</v>
      </c>
      <c r="J43" s="73" t="s">
        <v>332</v>
      </c>
      <c r="K43" s="73" t="s">
        <v>648</v>
      </c>
      <c r="L43" s="73" t="s">
        <v>649</v>
      </c>
      <c r="M43" s="73" t="s">
        <v>647</v>
      </c>
      <c r="N43" s="239">
        <v>2</v>
      </c>
      <c r="O43" s="42">
        <v>26</v>
      </c>
    </row>
    <row r="44" spans="1:15" ht="15.75">
      <c r="A44" s="336" t="s">
        <v>682</v>
      </c>
      <c r="B44" t="s">
        <v>294</v>
      </c>
      <c r="C44" s="249" t="s">
        <v>226</v>
      </c>
      <c r="D44" t="s">
        <v>633</v>
      </c>
      <c r="E44" t="s">
        <v>653</v>
      </c>
      <c r="F44" s="48" t="s">
        <v>627</v>
      </c>
      <c r="G44">
        <v>3</v>
      </c>
      <c r="I44" s="257">
        <v>9</v>
      </c>
      <c r="J44" s="73" t="s">
        <v>338</v>
      </c>
      <c r="K44" s="73" t="s">
        <v>228</v>
      </c>
      <c r="L44" s="73" t="s">
        <v>87</v>
      </c>
      <c r="M44" s="73" t="s">
        <v>653</v>
      </c>
      <c r="N44" s="239">
        <v>3</v>
      </c>
      <c r="O44" s="42">
        <v>25</v>
      </c>
    </row>
    <row r="45" spans="1:15" ht="15.75">
      <c r="A45" s="336" t="s">
        <v>705</v>
      </c>
      <c r="B45" s="332" t="s">
        <v>405</v>
      </c>
      <c r="C45" s="332" t="s">
        <v>224</v>
      </c>
      <c r="D45" s="332" t="s">
        <v>455</v>
      </c>
      <c r="E45" t="s">
        <v>653</v>
      </c>
      <c r="F45" s="48" t="s">
        <v>642</v>
      </c>
      <c r="G45">
        <v>3</v>
      </c>
      <c r="I45" s="257">
        <v>10</v>
      </c>
      <c r="J45" s="73" t="s">
        <v>465</v>
      </c>
      <c r="K45" s="73" t="s">
        <v>228</v>
      </c>
      <c r="L45" s="73" t="s">
        <v>588</v>
      </c>
      <c r="M45" s="73" t="s">
        <v>666</v>
      </c>
      <c r="N45" s="239">
        <v>1</v>
      </c>
      <c r="O45" s="42">
        <v>24</v>
      </c>
    </row>
    <row r="46" spans="1:14" ht="15.75">
      <c r="A46" s="336" t="s">
        <v>706</v>
      </c>
      <c r="B46" t="s">
        <v>339</v>
      </c>
      <c r="C46" s="249" t="s">
        <v>227</v>
      </c>
      <c r="D46" t="s">
        <v>649</v>
      </c>
      <c r="E46" t="s">
        <v>653</v>
      </c>
      <c r="F46" s="48" t="s">
        <v>642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36" t="s">
        <v>707</v>
      </c>
      <c r="B47" t="s">
        <v>334</v>
      </c>
      <c r="C47" s="249" t="s">
        <v>227</v>
      </c>
      <c r="D47" t="s">
        <v>493</v>
      </c>
      <c r="E47" t="s">
        <v>653</v>
      </c>
      <c r="F47" s="48" t="s">
        <v>642</v>
      </c>
      <c r="G47">
        <v>3</v>
      </c>
      <c r="J47" s="217" t="s">
        <v>226</v>
      </c>
    </row>
    <row r="48" spans="1:15" ht="15.75">
      <c r="A48" s="336" t="s">
        <v>708</v>
      </c>
      <c r="B48" t="s">
        <v>58</v>
      </c>
      <c r="C48" s="249" t="s">
        <v>224</v>
      </c>
      <c r="D48" t="s">
        <v>235</v>
      </c>
      <c r="E48" t="s">
        <v>653</v>
      </c>
      <c r="F48" s="48" t="s">
        <v>643</v>
      </c>
      <c r="G48">
        <v>2</v>
      </c>
      <c r="I48" s="257">
        <v>1</v>
      </c>
      <c r="J48" s="73" t="s">
        <v>90</v>
      </c>
      <c r="K48" s="73" t="s">
        <v>226</v>
      </c>
      <c r="L48" s="73" t="s">
        <v>618</v>
      </c>
      <c r="M48" s="340" t="s">
        <v>619</v>
      </c>
      <c r="N48" s="239">
        <v>6</v>
      </c>
      <c r="O48" s="42">
        <v>40</v>
      </c>
    </row>
    <row r="49" spans="3:15" ht="15.75">
      <c r="C49" s="249"/>
      <c r="I49" s="257">
        <v>2</v>
      </c>
      <c r="J49" s="73" t="s">
        <v>81</v>
      </c>
      <c r="K49" s="73" t="s">
        <v>226</v>
      </c>
      <c r="L49" s="73" t="s">
        <v>618</v>
      </c>
      <c r="M49" s="73" t="s">
        <v>621</v>
      </c>
      <c r="N49" s="239">
        <v>5</v>
      </c>
      <c r="O49" s="42">
        <v>35</v>
      </c>
    </row>
    <row r="50" spans="1:15" ht="15.75">
      <c r="A50" s="336" t="s">
        <v>709</v>
      </c>
      <c r="B50" t="s">
        <v>593</v>
      </c>
      <c r="C50" s="249" t="s">
        <v>226</v>
      </c>
      <c r="D50" t="s">
        <v>626</v>
      </c>
      <c r="E50" t="s">
        <v>653</v>
      </c>
      <c r="F50" s="48" t="s">
        <v>643</v>
      </c>
      <c r="G50">
        <v>3</v>
      </c>
      <c r="I50" s="257">
        <v>3</v>
      </c>
      <c r="J50" s="73" t="s">
        <v>78</v>
      </c>
      <c r="K50" s="73" t="s">
        <v>226</v>
      </c>
      <c r="L50" s="73" t="s">
        <v>493</v>
      </c>
      <c r="M50" s="73" t="s">
        <v>623</v>
      </c>
      <c r="N50" s="239">
        <v>5</v>
      </c>
      <c r="O50" s="42">
        <v>32</v>
      </c>
    </row>
    <row r="51" spans="1:15" ht="15.75">
      <c r="A51" s="336" t="s">
        <v>683</v>
      </c>
      <c r="B51" t="s">
        <v>338</v>
      </c>
      <c r="C51" s="249" t="s">
        <v>228</v>
      </c>
      <c r="D51" t="s">
        <v>87</v>
      </c>
      <c r="E51" t="s">
        <v>653</v>
      </c>
      <c r="F51" s="48" t="s">
        <v>650</v>
      </c>
      <c r="G51">
        <v>3</v>
      </c>
      <c r="I51" s="257">
        <v>4</v>
      </c>
      <c r="J51" s="73" t="s">
        <v>79</v>
      </c>
      <c r="K51" s="73" t="s">
        <v>226</v>
      </c>
      <c r="L51" s="73" t="s">
        <v>493</v>
      </c>
      <c r="M51" s="73" t="s">
        <v>628</v>
      </c>
      <c r="N51" s="239">
        <v>5</v>
      </c>
      <c r="O51" s="42">
        <v>30</v>
      </c>
    </row>
    <row r="52" spans="1:15" ht="15.75">
      <c r="A52" s="336" t="s">
        <v>684</v>
      </c>
      <c r="B52" t="s">
        <v>420</v>
      </c>
      <c r="C52" s="249" t="s">
        <v>227</v>
      </c>
      <c r="D52" t="s">
        <v>127</v>
      </c>
      <c r="E52" t="s">
        <v>653</v>
      </c>
      <c r="F52" s="48" t="s">
        <v>646</v>
      </c>
      <c r="G52">
        <v>3</v>
      </c>
      <c r="I52" s="257">
        <v>5</v>
      </c>
      <c r="J52" s="73" t="s">
        <v>486</v>
      </c>
      <c r="K52" s="73" t="s">
        <v>226</v>
      </c>
      <c r="L52" s="73" t="s">
        <v>640</v>
      </c>
      <c r="M52" s="73" t="s">
        <v>639</v>
      </c>
      <c r="N52" s="239">
        <v>4</v>
      </c>
      <c r="O52" s="42">
        <v>29</v>
      </c>
    </row>
    <row r="53" spans="1:15" ht="15.75">
      <c r="A53" s="336" t="s">
        <v>685</v>
      </c>
      <c r="B53" t="s">
        <v>587</v>
      </c>
      <c r="C53" s="249" t="s">
        <v>227</v>
      </c>
      <c r="D53" t="s">
        <v>654</v>
      </c>
      <c r="E53" t="s">
        <v>653</v>
      </c>
      <c r="F53" s="48" t="s">
        <v>655</v>
      </c>
      <c r="G53">
        <v>3</v>
      </c>
      <c r="I53" s="257">
        <v>6</v>
      </c>
      <c r="J53" s="73" t="s">
        <v>401</v>
      </c>
      <c r="K53" s="73" t="s">
        <v>226</v>
      </c>
      <c r="L53" s="73" t="s">
        <v>626</v>
      </c>
      <c r="M53" s="73" t="s">
        <v>639</v>
      </c>
      <c r="N53" s="239">
        <v>4</v>
      </c>
      <c r="O53" s="42">
        <v>28</v>
      </c>
    </row>
    <row r="54" spans="1:15" ht="15.75">
      <c r="A54" s="336" t="s">
        <v>686</v>
      </c>
      <c r="B54" t="s">
        <v>443</v>
      </c>
      <c r="C54" s="249" t="s">
        <v>227</v>
      </c>
      <c r="D54" t="s">
        <v>626</v>
      </c>
      <c r="E54" t="s">
        <v>653</v>
      </c>
      <c r="F54" s="48" t="s">
        <v>656</v>
      </c>
      <c r="G54">
        <v>2</v>
      </c>
      <c r="I54" s="257">
        <v>7</v>
      </c>
      <c r="J54" s="73" t="s">
        <v>333</v>
      </c>
      <c r="K54" s="73" t="s">
        <v>226</v>
      </c>
      <c r="L54" s="73" t="s">
        <v>493</v>
      </c>
      <c r="M54" s="73" t="s">
        <v>639</v>
      </c>
      <c r="N54" s="239">
        <v>4</v>
      </c>
      <c r="O54" s="42">
        <v>27</v>
      </c>
    </row>
    <row r="55" spans="1:15" ht="15.75">
      <c r="A55" s="336" t="s">
        <v>687</v>
      </c>
      <c r="B55" t="s">
        <v>183</v>
      </c>
      <c r="C55" s="249" t="s">
        <v>540</v>
      </c>
      <c r="D55" t="s">
        <v>87</v>
      </c>
      <c r="E55" t="s">
        <v>657</v>
      </c>
      <c r="F55" s="48" t="s">
        <v>638</v>
      </c>
      <c r="G55">
        <v>2</v>
      </c>
      <c r="I55" s="257">
        <v>8</v>
      </c>
      <c r="J55" s="73" t="s">
        <v>244</v>
      </c>
      <c r="K55" s="73" t="s">
        <v>226</v>
      </c>
      <c r="L55" s="73" t="s">
        <v>626</v>
      </c>
      <c r="M55" s="73" t="s">
        <v>647</v>
      </c>
      <c r="N55" s="239">
        <v>3</v>
      </c>
      <c r="O55" s="42">
        <v>26</v>
      </c>
    </row>
    <row r="56" spans="1:15" ht="15.75">
      <c r="A56" s="336" t="s">
        <v>710</v>
      </c>
      <c r="B56" t="s">
        <v>463</v>
      </c>
      <c r="C56" s="249" t="s">
        <v>227</v>
      </c>
      <c r="D56" t="s">
        <v>654</v>
      </c>
      <c r="E56" t="s">
        <v>657</v>
      </c>
      <c r="F56" s="48" t="s">
        <v>645</v>
      </c>
      <c r="G56">
        <v>2</v>
      </c>
      <c r="I56" s="257">
        <v>9</v>
      </c>
      <c r="J56" s="73" t="s">
        <v>406</v>
      </c>
      <c r="K56" s="73" t="s">
        <v>226</v>
      </c>
      <c r="L56" s="73" t="s">
        <v>626</v>
      </c>
      <c r="M56" s="73" t="s">
        <v>647</v>
      </c>
      <c r="N56" s="239">
        <v>3</v>
      </c>
      <c r="O56" s="42">
        <v>25</v>
      </c>
    </row>
    <row r="57" spans="1:15" ht="15.75">
      <c r="A57" s="336" t="s">
        <v>711</v>
      </c>
      <c r="B57" t="s">
        <v>531</v>
      </c>
      <c r="C57" s="249" t="s">
        <v>224</v>
      </c>
      <c r="D57" t="s">
        <v>524</v>
      </c>
      <c r="E57" t="s">
        <v>657</v>
      </c>
      <c r="F57" s="48" t="s">
        <v>645</v>
      </c>
      <c r="G57">
        <v>2</v>
      </c>
      <c r="I57" s="257">
        <v>10</v>
      </c>
      <c r="J57" s="73" t="s">
        <v>294</v>
      </c>
      <c r="K57" s="73" t="s">
        <v>226</v>
      </c>
      <c r="L57" s="73" t="s">
        <v>633</v>
      </c>
      <c r="M57" s="73" t="s">
        <v>653</v>
      </c>
      <c r="N57" s="239">
        <v>3</v>
      </c>
      <c r="O57" s="42">
        <v>24</v>
      </c>
    </row>
    <row r="58" spans="1:15" ht="15.75">
      <c r="A58" s="336" t="s">
        <v>688</v>
      </c>
      <c r="B58" t="s">
        <v>534</v>
      </c>
      <c r="C58" s="249" t="s">
        <v>227</v>
      </c>
      <c r="D58" t="s">
        <v>87</v>
      </c>
      <c r="E58" t="s">
        <v>657</v>
      </c>
      <c r="F58" s="48" t="s">
        <v>656</v>
      </c>
      <c r="G58">
        <v>2</v>
      </c>
      <c r="I58" s="257">
        <v>11</v>
      </c>
      <c r="J58" s="73" t="s">
        <v>593</v>
      </c>
      <c r="K58" s="73" t="s">
        <v>226</v>
      </c>
      <c r="L58" s="73" t="s">
        <v>626</v>
      </c>
      <c r="M58" s="73" t="s">
        <v>653</v>
      </c>
      <c r="N58" s="239">
        <v>3</v>
      </c>
      <c r="O58" s="42">
        <v>23</v>
      </c>
    </row>
    <row r="59" spans="1:14" ht="15.75">
      <c r="A59" s="336" t="s">
        <v>689</v>
      </c>
      <c r="B59" t="s">
        <v>445</v>
      </c>
      <c r="C59" s="249" t="s">
        <v>227</v>
      </c>
      <c r="D59" t="s">
        <v>588</v>
      </c>
      <c r="E59" t="s">
        <v>658</v>
      </c>
      <c r="F59" s="48" t="s">
        <v>650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36" t="s">
        <v>690</v>
      </c>
      <c r="B60" t="s">
        <v>659</v>
      </c>
      <c r="C60" s="249" t="s">
        <v>288</v>
      </c>
      <c r="D60" t="s">
        <v>87</v>
      </c>
      <c r="E60" t="s">
        <v>658</v>
      </c>
      <c r="F60" s="48" t="s">
        <v>660</v>
      </c>
      <c r="G60">
        <v>1</v>
      </c>
      <c r="J60" s="217" t="s">
        <v>224</v>
      </c>
    </row>
    <row r="61" spans="1:15" ht="15.75">
      <c r="A61" s="336" t="s">
        <v>691</v>
      </c>
      <c r="B61" t="s">
        <v>661</v>
      </c>
      <c r="C61" s="249" t="s">
        <v>227</v>
      </c>
      <c r="D61" t="s">
        <v>618</v>
      </c>
      <c r="E61" s="48" t="s">
        <v>658</v>
      </c>
      <c r="F61" s="48" t="s">
        <v>655</v>
      </c>
      <c r="G61">
        <v>2</v>
      </c>
      <c r="I61" s="257">
        <v>1</v>
      </c>
      <c r="J61" s="73" t="s">
        <v>42</v>
      </c>
      <c r="K61" s="73" t="s">
        <v>224</v>
      </c>
      <c r="L61" s="73" t="s">
        <v>618</v>
      </c>
      <c r="M61" s="73" t="s">
        <v>623</v>
      </c>
      <c r="N61" s="239">
        <v>4</v>
      </c>
      <c r="O61" s="42">
        <v>40</v>
      </c>
    </row>
    <row r="62" spans="1:15" ht="15.75">
      <c r="A62" s="336" t="s">
        <v>692</v>
      </c>
      <c r="B62" t="s">
        <v>662</v>
      </c>
      <c r="C62" s="249" t="s">
        <v>227</v>
      </c>
      <c r="D62" t="s">
        <v>654</v>
      </c>
      <c r="E62" t="s">
        <v>658</v>
      </c>
      <c r="F62" s="48" t="s">
        <v>656</v>
      </c>
      <c r="G62">
        <v>2</v>
      </c>
      <c r="I62" s="257">
        <v>2</v>
      </c>
      <c r="J62" s="73" t="s">
        <v>105</v>
      </c>
      <c r="K62" s="73" t="s">
        <v>224</v>
      </c>
      <c r="L62" s="73" t="s">
        <v>626</v>
      </c>
      <c r="M62" s="73" t="s">
        <v>623</v>
      </c>
      <c r="N62" s="239">
        <v>5</v>
      </c>
      <c r="O62" s="42">
        <v>35</v>
      </c>
    </row>
    <row r="63" spans="1:15" ht="15.75">
      <c r="A63" s="336" t="s">
        <v>693</v>
      </c>
      <c r="B63" t="s">
        <v>466</v>
      </c>
      <c r="C63" s="249" t="s">
        <v>288</v>
      </c>
      <c r="D63" t="s">
        <v>626</v>
      </c>
      <c r="E63" t="s">
        <v>658</v>
      </c>
      <c r="F63" s="48" t="s">
        <v>663</v>
      </c>
      <c r="G63">
        <v>2</v>
      </c>
      <c r="I63" s="257">
        <v>3</v>
      </c>
      <c r="J63" s="73" t="s">
        <v>103</v>
      </c>
      <c r="K63" s="73" t="s">
        <v>224</v>
      </c>
      <c r="L63" s="73" t="s">
        <v>618</v>
      </c>
      <c r="M63" s="73" t="s">
        <v>628</v>
      </c>
      <c r="N63" s="239">
        <v>5</v>
      </c>
      <c r="O63" s="42">
        <v>32</v>
      </c>
    </row>
    <row r="64" spans="1:15" ht="15.75">
      <c r="A64" s="336" t="s">
        <v>694</v>
      </c>
      <c r="B64" s="332" t="s">
        <v>590</v>
      </c>
      <c r="C64" s="332" t="s">
        <v>228</v>
      </c>
      <c r="D64" s="332" t="s">
        <v>455</v>
      </c>
      <c r="E64" t="s">
        <v>658</v>
      </c>
      <c r="F64" s="48" t="s">
        <v>664</v>
      </c>
      <c r="G64">
        <v>1</v>
      </c>
      <c r="I64" s="257">
        <v>4</v>
      </c>
      <c r="J64" s="73" t="s">
        <v>304</v>
      </c>
      <c r="K64" s="73" t="s">
        <v>224</v>
      </c>
      <c r="L64" s="73" t="s">
        <v>630</v>
      </c>
      <c r="M64" s="73" t="s">
        <v>628</v>
      </c>
      <c r="N64" s="108">
        <v>5</v>
      </c>
      <c r="O64" s="42">
        <v>30</v>
      </c>
    </row>
    <row r="65" spans="1:15" ht="15.75">
      <c r="A65" s="336" t="s">
        <v>695</v>
      </c>
      <c r="B65" t="s">
        <v>603</v>
      </c>
      <c r="C65" s="249" t="s">
        <v>227</v>
      </c>
      <c r="D65" t="s">
        <v>626</v>
      </c>
      <c r="E65" t="s">
        <v>658</v>
      </c>
      <c r="F65" s="48" t="s">
        <v>665</v>
      </c>
      <c r="G65">
        <v>2</v>
      </c>
      <c r="I65" s="257">
        <v>5</v>
      </c>
      <c r="J65" s="73" t="s">
        <v>301</v>
      </c>
      <c r="K65" s="73" t="s">
        <v>224</v>
      </c>
      <c r="L65" s="73" t="s">
        <v>633</v>
      </c>
      <c r="M65" s="73" t="s">
        <v>628</v>
      </c>
      <c r="N65" s="108">
        <v>5</v>
      </c>
      <c r="O65" s="42">
        <v>29</v>
      </c>
    </row>
    <row r="66" spans="1:15" ht="15.75">
      <c r="A66" s="336" t="s">
        <v>696</v>
      </c>
      <c r="B66" t="s">
        <v>444</v>
      </c>
      <c r="C66" s="249" t="s">
        <v>227</v>
      </c>
      <c r="D66" t="s">
        <v>371</v>
      </c>
      <c r="E66" t="s">
        <v>666</v>
      </c>
      <c r="F66" s="48" t="s">
        <v>643</v>
      </c>
      <c r="G66">
        <v>1</v>
      </c>
      <c r="I66" s="257">
        <v>6</v>
      </c>
      <c r="J66" s="73" t="s">
        <v>77</v>
      </c>
      <c r="K66" s="73" t="s">
        <v>224</v>
      </c>
      <c r="L66" s="73" t="s">
        <v>359</v>
      </c>
      <c r="M66" s="73" t="s">
        <v>636</v>
      </c>
      <c r="N66" s="108">
        <v>4</v>
      </c>
      <c r="O66" s="42">
        <v>28</v>
      </c>
    </row>
    <row r="67" spans="1:15" ht="15.75">
      <c r="A67" s="336" t="s">
        <v>697</v>
      </c>
      <c r="B67" t="s">
        <v>465</v>
      </c>
      <c r="C67" s="249" t="s">
        <v>228</v>
      </c>
      <c r="D67" t="s">
        <v>588</v>
      </c>
      <c r="E67" t="s">
        <v>666</v>
      </c>
      <c r="F67" s="48" t="s">
        <v>663</v>
      </c>
      <c r="G67">
        <v>1</v>
      </c>
      <c r="I67" s="257">
        <v>7</v>
      </c>
      <c r="J67" s="73" t="s">
        <v>212</v>
      </c>
      <c r="K67" s="73" t="s">
        <v>224</v>
      </c>
      <c r="L67" s="73" t="s">
        <v>626</v>
      </c>
      <c r="M67" s="73" t="s">
        <v>636</v>
      </c>
      <c r="N67" s="108">
        <v>4</v>
      </c>
      <c r="O67" s="42">
        <v>27</v>
      </c>
    </row>
    <row r="68" spans="1:16" ht="15.75">
      <c r="A68" s="336" t="s">
        <v>667</v>
      </c>
      <c r="B68" t="s">
        <v>535</v>
      </c>
      <c r="C68" s="249" t="s">
        <v>227</v>
      </c>
      <c r="D68" t="s">
        <v>87</v>
      </c>
      <c r="E68" t="s">
        <v>668</v>
      </c>
      <c r="F68" s="48" t="s">
        <v>656</v>
      </c>
      <c r="G68">
        <v>1</v>
      </c>
      <c r="I68" s="257">
        <v>8</v>
      </c>
      <c r="J68" s="73" t="s">
        <v>523</v>
      </c>
      <c r="K68" s="73" t="s">
        <v>224</v>
      </c>
      <c r="L68" s="73" t="s">
        <v>524</v>
      </c>
      <c r="M68" s="73" t="s">
        <v>639</v>
      </c>
      <c r="N68" s="108">
        <v>4</v>
      </c>
      <c r="O68" s="341">
        <v>26</v>
      </c>
      <c r="P68" s="43"/>
    </row>
    <row r="69" spans="9:16" ht="15.75">
      <c r="I69" s="257">
        <v>9</v>
      </c>
      <c r="J69" s="73" t="s">
        <v>173</v>
      </c>
      <c r="K69" s="73" t="s">
        <v>224</v>
      </c>
      <c r="L69" s="73" t="s">
        <v>618</v>
      </c>
      <c r="M69" s="73" t="s">
        <v>639</v>
      </c>
      <c r="N69" s="108">
        <v>4</v>
      </c>
      <c r="O69" s="341">
        <v>25</v>
      </c>
      <c r="P69" s="43"/>
    </row>
    <row r="70" spans="9:15" ht="15.75">
      <c r="I70" s="257">
        <v>10</v>
      </c>
      <c r="J70" s="73" t="s">
        <v>525</v>
      </c>
      <c r="K70" s="73" t="s">
        <v>224</v>
      </c>
      <c r="L70" s="73" t="s">
        <v>524</v>
      </c>
      <c r="M70" s="73" t="s">
        <v>647</v>
      </c>
      <c r="N70" s="108">
        <v>3</v>
      </c>
      <c r="O70" s="42">
        <v>24</v>
      </c>
    </row>
    <row r="71" spans="9:15" ht="15.75">
      <c r="I71" s="257">
        <v>11</v>
      </c>
      <c r="J71" s="73" t="s">
        <v>58</v>
      </c>
      <c r="K71" s="73" t="s">
        <v>224</v>
      </c>
      <c r="L71" s="73" t="s">
        <v>235</v>
      </c>
      <c r="M71" s="73" t="s">
        <v>653</v>
      </c>
      <c r="N71" s="108">
        <v>2</v>
      </c>
      <c r="O71" s="42">
        <v>23</v>
      </c>
    </row>
    <row r="72" spans="9:15" ht="15.75">
      <c r="I72" s="257">
        <v>12</v>
      </c>
      <c r="J72" s="73" t="s">
        <v>531</v>
      </c>
      <c r="K72" s="73" t="s">
        <v>224</v>
      </c>
      <c r="L72" s="73" t="s">
        <v>524</v>
      </c>
      <c r="M72" s="73" t="s">
        <v>657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16" sqref="D16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352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761</v>
      </c>
      <c r="B1"/>
    </row>
    <row r="2" spans="1:2" ht="15" customHeight="1">
      <c r="A2" s="111" t="s">
        <v>762</v>
      </c>
      <c r="B2"/>
    </row>
    <row r="3" ht="15" customHeight="1">
      <c r="B3"/>
    </row>
    <row r="4" spans="1:2" ht="15" customHeight="1">
      <c r="A4" s="52" t="s">
        <v>409</v>
      </c>
      <c r="B4"/>
    </row>
    <row r="5" spans="2:13" ht="15" customHeight="1">
      <c r="B5"/>
      <c r="J5" s="354" t="s">
        <v>430</v>
      </c>
      <c r="M5"/>
    </row>
    <row r="6" spans="1:13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309</v>
      </c>
      <c r="I6" s="221"/>
      <c r="M6"/>
    </row>
    <row r="7" spans="1:15" ht="15" customHeight="1">
      <c r="A7" s="56">
        <v>1</v>
      </c>
      <c r="B7" s="57" t="s">
        <v>751</v>
      </c>
      <c r="C7" s="56">
        <v>1998</v>
      </c>
      <c r="D7" s="57" t="s">
        <v>426</v>
      </c>
      <c r="E7" s="58" t="s">
        <v>491</v>
      </c>
      <c r="F7" s="58" t="s">
        <v>548</v>
      </c>
      <c r="G7" s="58" t="s">
        <v>564</v>
      </c>
      <c r="H7" s="58">
        <v>8</v>
      </c>
      <c r="I7" s="206"/>
      <c r="J7" s="266" t="s">
        <v>410</v>
      </c>
      <c r="K7" s="54" t="s">
        <v>221</v>
      </c>
      <c r="L7" s="53" t="s">
        <v>238</v>
      </c>
      <c r="M7" s="55" t="s">
        <v>404</v>
      </c>
      <c r="N7" s="55" t="s">
        <v>222</v>
      </c>
      <c r="O7" s="109" t="s">
        <v>452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494</v>
      </c>
      <c r="F8" s="58" t="s">
        <v>497</v>
      </c>
      <c r="G8" s="58" t="s">
        <v>763</v>
      </c>
      <c r="H8" s="58">
        <v>7</v>
      </c>
      <c r="I8" s="206"/>
      <c r="J8" s="108">
        <v>1</v>
      </c>
      <c r="K8" s="117" t="s">
        <v>488</v>
      </c>
      <c r="L8" s="56">
        <v>1000</v>
      </c>
      <c r="M8" s="37" t="s">
        <v>286</v>
      </c>
      <c r="N8" s="58" t="s">
        <v>232</v>
      </c>
      <c r="O8" s="58" t="s">
        <v>232</v>
      </c>
      <c r="P8" s="42">
        <v>40</v>
      </c>
    </row>
    <row r="9" spans="1:16" ht="15" customHeight="1">
      <c r="A9" s="56">
        <v>3</v>
      </c>
      <c r="B9" s="57" t="s">
        <v>289</v>
      </c>
      <c r="C9" s="56">
        <v>1279</v>
      </c>
      <c r="D9" s="57" t="s">
        <v>274</v>
      </c>
      <c r="E9" s="58" t="s">
        <v>487</v>
      </c>
      <c r="F9" s="58" t="s">
        <v>565</v>
      </c>
      <c r="G9" s="58" t="s">
        <v>556</v>
      </c>
      <c r="H9" s="58">
        <v>6</v>
      </c>
      <c r="I9" s="206"/>
      <c r="J9" s="108">
        <v>2</v>
      </c>
      <c r="K9" s="117" t="s">
        <v>740</v>
      </c>
      <c r="L9" s="56">
        <v>1000</v>
      </c>
      <c r="M9" s="37" t="s">
        <v>286</v>
      </c>
      <c r="N9" s="58" t="s">
        <v>741</v>
      </c>
      <c r="O9" s="58" t="s">
        <v>741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493</v>
      </c>
      <c r="E10" s="58" t="s">
        <v>477</v>
      </c>
      <c r="F10" s="58" t="s">
        <v>577</v>
      </c>
      <c r="G10" s="58" t="s">
        <v>764</v>
      </c>
      <c r="H10" s="58">
        <v>6</v>
      </c>
      <c r="I10" s="206"/>
    </row>
    <row r="11" spans="1:13" ht="15" customHeight="1">
      <c r="A11" s="56">
        <v>5</v>
      </c>
      <c r="B11" s="236" t="s">
        <v>728</v>
      </c>
      <c r="C11" s="235">
        <v>1461</v>
      </c>
      <c r="D11" s="236" t="s">
        <v>713</v>
      </c>
      <c r="E11" s="58" t="s">
        <v>477</v>
      </c>
      <c r="F11" s="58" t="s">
        <v>495</v>
      </c>
      <c r="G11" s="58" t="s">
        <v>555</v>
      </c>
      <c r="H11" s="58">
        <v>6</v>
      </c>
      <c r="I11" s="206"/>
      <c r="J11" s="353" t="s">
        <v>431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493</v>
      </c>
      <c r="E12" s="58" t="s">
        <v>477</v>
      </c>
      <c r="F12" s="58" t="s">
        <v>505</v>
      </c>
      <c r="G12" s="58" t="s">
        <v>765</v>
      </c>
      <c r="H12" s="58">
        <v>6</v>
      </c>
      <c r="I12" s="206"/>
      <c r="M12"/>
    </row>
    <row r="13" spans="1:15" ht="15" customHeight="1">
      <c r="A13" s="56">
        <v>7</v>
      </c>
      <c r="B13" s="57" t="s">
        <v>290</v>
      </c>
      <c r="C13" s="56">
        <v>1360</v>
      </c>
      <c r="D13" s="57" t="s">
        <v>274</v>
      </c>
      <c r="E13" s="58" t="s">
        <v>477</v>
      </c>
      <c r="F13" s="58" t="s">
        <v>501</v>
      </c>
      <c r="G13" s="58" t="s">
        <v>765</v>
      </c>
      <c r="H13" s="58">
        <v>6</v>
      </c>
      <c r="I13" s="119"/>
      <c r="J13" s="266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452</v>
      </c>
    </row>
    <row r="14" spans="1:16" ht="15" customHeight="1">
      <c r="A14" s="56">
        <v>8</v>
      </c>
      <c r="B14" s="57" t="s">
        <v>486</v>
      </c>
      <c r="C14" s="56">
        <v>1000</v>
      </c>
      <c r="D14" s="57" t="s">
        <v>712</v>
      </c>
      <c r="E14" s="58" t="s">
        <v>477</v>
      </c>
      <c r="F14" s="58" t="s">
        <v>503</v>
      </c>
      <c r="G14" s="58" t="s">
        <v>567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287</v>
      </c>
      <c r="N14" s="58" t="s">
        <v>229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294</v>
      </c>
      <c r="C15" s="56">
        <v>1432</v>
      </c>
      <c r="D15" s="57" t="s">
        <v>513</v>
      </c>
      <c r="E15" s="58" t="s">
        <v>477</v>
      </c>
      <c r="F15" s="58" t="s">
        <v>507</v>
      </c>
      <c r="G15" s="58" t="s">
        <v>556</v>
      </c>
      <c r="H15" s="58">
        <v>6</v>
      </c>
      <c r="I15" s="206"/>
      <c r="J15" s="108">
        <v>2</v>
      </c>
      <c r="K15" s="117" t="s">
        <v>285</v>
      </c>
      <c r="L15" s="56">
        <v>1250</v>
      </c>
      <c r="M15" s="58" t="s">
        <v>287</v>
      </c>
      <c r="N15" s="58" t="s">
        <v>229</v>
      </c>
      <c r="O15" s="58" t="s">
        <v>229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371</v>
      </c>
      <c r="E16" s="58" t="s">
        <v>310</v>
      </c>
      <c r="F16" s="58" t="s">
        <v>575</v>
      </c>
      <c r="G16" s="58" t="s">
        <v>766</v>
      </c>
      <c r="H16" s="58">
        <v>6</v>
      </c>
      <c r="I16" s="206"/>
      <c r="J16" s="108">
        <v>3</v>
      </c>
      <c r="K16" s="117" t="s">
        <v>724</v>
      </c>
      <c r="L16" s="56">
        <v>1000</v>
      </c>
      <c r="M16" s="58" t="s">
        <v>287</v>
      </c>
      <c r="N16" s="58" t="s">
        <v>725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302</v>
      </c>
      <c r="C17" s="56">
        <v>1000</v>
      </c>
      <c r="D17" s="57" t="s">
        <v>714</v>
      </c>
      <c r="E17" s="58" t="s">
        <v>310</v>
      </c>
      <c r="F17" s="58" t="s">
        <v>566</v>
      </c>
      <c r="G17" s="58" t="s">
        <v>556</v>
      </c>
      <c r="H17" s="58">
        <v>6</v>
      </c>
      <c r="I17" s="206"/>
      <c r="M17"/>
    </row>
    <row r="18" spans="1:13" ht="15" customHeight="1">
      <c r="A18" s="56">
        <v>12</v>
      </c>
      <c r="B18" s="57" t="s">
        <v>304</v>
      </c>
      <c r="C18" s="56">
        <v>1000</v>
      </c>
      <c r="D18" s="57" t="s">
        <v>714</v>
      </c>
      <c r="E18" s="58" t="s">
        <v>310</v>
      </c>
      <c r="F18" s="58" t="s">
        <v>514</v>
      </c>
      <c r="G18" s="58" t="s">
        <v>767</v>
      </c>
      <c r="H18" s="58">
        <v>6</v>
      </c>
      <c r="I18" s="119"/>
      <c r="J18" s="353" t="s">
        <v>432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274</v>
      </c>
      <c r="E19" s="58" t="s">
        <v>310</v>
      </c>
      <c r="F19" s="58" t="s">
        <v>509</v>
      </c>
      <c r="G19" s="58" t="s">
        <v>552</v>
      </c>
      <c r="H19" s="58">
        <v>6</v>
      </c>
      <c r="I19" s="206"/>
      <c r="M19"/>
    </row>
    <row r="20" spans="1:15" ht="15" customHeight="1">
      <c r="A20" s="56">
        <v>14</v>
      </c>
      <c r="B20" s="57" t="s">
        <v>334</v>
      </c>
      <c r="C20" s="56">
        <v>1100</v>
      </c>
      <c r="D20" s="57" t="s">
        <v>493</v>
      </c>
      <c r="E20" s="58" t="s">
        <v>310</v>
      </c>
      <c r="F20" s="58" t="s">
        <v>512</v>
      </c>
      <c r="G20" s="58" t="s">
        <v>557</v>
      </c>
      <c r="H20" s="58">
        <v>6</v>
      </c>
      <c r="I20" s="206"/>
      <c r="J20" s="266" t="s">
        <v>410</v>
      </c>
      <c r="K20" s="54" t="s">
        <v>221</v>
      </c>
      <c r="L20" s="53" t="s">
        <v>238</v>
      </c>
      <c r="M20" s="55" t="s">
        <v>404</v>
      </c>
      <c r="N20" s="55" t="s">
        <v>222</v>
      </c>
      <c r="O20" s="109" t="s">
        <v>452</v>
      </c>
    </row>
    <row r="21" spans="1:16" ht="15" customHeight="1">
      <c r="A21" s="56">
        <v>15</v>
      </c>
      <c r="B21" s="57" t="s">
        <v>573</v>
      </c>
      <c r="C21" s="56">
        <v>1250</v>
      </c>
      <c r="D21" s="57" t="s">
        <v>715</v>
      </c>
      <c r="E21" s="58" t="s">
        <v>310</v>
      </c>
      <c r="F21" s="58" t="s">
        <v>510</v>
      </c>
      <c r="G21" s="58" t="s">
        <v>575</v>
      </c>
      <c r="H21" s="58">
        <v>6</v>
      </c>
      <c r="I21" s="206"/>
      <c r="J21" s="108">
        <v>1</v>
      </c>
      <c r="K21" s="117" t="s">
        <v>526</v>
      </c>
      <c r="L21" s="56">
        <v>1000</v>
      </c>
      <c r="M21" s="58" t="s">
        <v>288</v>
      </c>
      <c r="N21" s="58" t="s">
        <v>725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522</v>
      </c>
      <c r="C22" s="56">
        <v>1000</v>
      </c>
      <c r="D22" s="57" t="s">
        <v>371</v>
      </c>
      <c r="E22" s="58" t="s">
        <v>310</v>
      </c>
      <c r="F22" s="58" t="s">
        <v>411</v>
      </c>
      <c r="G22" s="58" t="s">
        <v>501</v>
      </c>
      <c r="H22" s="58">
        <v>6</v>
      </c>
      <c r="I22" s="206"/>
    </row>
    <row r="23" spans="1:13" ht="15" customHeight="1">
      <c r="A23" s="56">
        <v>17</v>
      </c>
      <c r="B23" s="57" t="s">
        <v>244</v>
      </c>
      <c r="C23" s="56">
        <v>1250</v>
      </c>
      <c r="D23" s="57" t="s">
        <v>496</v>
      </c>
      <c r="E23" s="58" t="s">
        <v>312</v>
      </c>
      <c r="F23" s="58" t="s">
        <v>497</v>
      </c>
      <c r="G23" s="58" t="s">
        <v>763</v>
      </c>
      <c r="H23" s="58">
        <v>5</v>
      </c>
      <c r="I23" s="206"/>
      <c r="J23" s="353" t="s">
        <v>433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496</v>
      </c>
      <c r="E24" s="58" t="s">
        <v>312</v>
      </c>
      <c r="F24" s="58" t="s">
        <v>508</v>
      </c>
      <c r="G24" s="58" t="s">
        <v>569</v>
      </c>
      <c r="H24" s="58">
        <v>5</v>
      </c>
      <c r="I24" s="119"/>
      <c r="M24"/>
    </row>
    <row r="25" spans="1:15" ht="15" customHeight="1">
      <c r="A25" s="56">
        <v>19</v>
      </c>
      <c r="B25" s="57" t="s">
        <v>292</v>
      </c>
      <c r="C25" s="56">
        <v>1000</v>
      </c>
      <c r="D25" s="57" t="s">
        <v>496</v>
      </c>
      <c r="E25" s="58" t="s">
        <v>312</v>
      </c>
      <c r="F25" s="58" t="s">
        <v>510</v>
      </c>
      <c r="G25" s="58" t="s">
        <v>548</v>
      </c>
      <c r="H25" s="58">
        <v>5</v>
      </c>
      <c r="I25" s="206"/>
      <c r="J25" s="266" t="s">
        <v>410</v>
      </c>
      <c r="K25" s="54" t="s">
        <v>221</v>
      </c>
      <c r="L25" s="53" t="s">
        <v>238</v>
      </c>
      <c r="M25" s="55" t="s">
        <v>404</v>
      </c>
      <c r="N25" s="55" t="s">
        <v>222</v>
      </c>
      <c r="O25" s="109" t="s">
        <v>452</v>
      </c>
    </row>
    <row r="26" spans="1:16" ht="15" customHeight="1">
      <c r="A26" s="56">
        <v>20</v>
      </c>
      <c r="B26" s="57" t="s">
        <v>401</v>
      </c>
      <c r="C26" s="56">
        <v>1100</v>
      </c>
      <c r="D26" s="57" t="s">
        <v>496</v>
      </c>
      <c r="E26" s="58" t="s">
        <v>312</v>
      </c>
      <c r="F26" s="58" t="s">
        <v>517</v>
      </c>
      <c r="G26" s="58" t="s">
        <v>768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540</v>
      </c>
      <c r="N26" s="58" t="s">
        <v>241</v>
      </c>
      <c r="O26" s="58" t="s">
        <v>241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399</v>
      </c>
      <c r="E27" s="58" t="s">
        <v>312</v>
      </c>
      <c r="F27" s="58" t="s">
        <v>412</v>
      </c>
      <c r="G27" s="58" t="s">
        <v>497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540</v>
      </c>
      <c r="N27" s="37" t="s">
        <v>726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406</v>
      </c>
      <c r="C28" s="56">
        <v>1000</v>
      </c>
      <c r="D28" s="57" t="s">
        <v>496</v>
      </c>
      <c r="E28" s="58" t="s">
        <v>314</v>
      </c>
      <c r="F28" s="58" t="s">
        <v>501</v>
      </c>
      <c r="G28" s="58" t="s">
        <v>562</v>
      </c>
      <c r="H28" s="58">
        <v>5</v>
      </c>
      <c r="I28" s="206"/>
    </row>
    <row r="29" spans="1:13" ht="15" customHeight="1">
      <c r="A29" s="56">
        <v>23</v>
      </c>
      <c r="B29" s="57" t="s">
        <v>367</v>
      </c>
      <c r="C29" s="56">
        <v>1100</v>
      </c>
      <c r="D29" s="57" t="s">
        <v>716</v>
      </c>
      <c r="E29" s="58" t="s">
        <v>314</v>
      </c>
      <c r="F29" s="58" t="s">
        <v>586</v>
      </c>
      <c r="G29" s="58" t="s">
        <v>767</v>
      </c>
      <c r="H29" s="58">
        <v>5</v>
      </c>
      <c r="I29" s="206"/>
      <c r="J29" s="353" t="s">
        <v>727</v>
      </c>
      <c r="M29"/>
    </row>
    <row r="30" spans="1:13" ht="15" customHeight="1">
      <c r="A30" s="56">
        <v>24</v>
      </c>
      <c r="B30" s="57" t="s">
        <v>268</v>
      </c>
      <c r="C30" s="56">
        <v>1260</v>
      </c>
      <c r="D30" s="57" t="s">
        <v>493</v>
      </c>
      <c r="E30" s="58" t="s">
        <v>314</v>
      </c>
      <c r="F30" s="58" t="s">
        <v>514</v>
      </c>
      <c r="G30" s="58" t="s">
        <v>569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399</v>
      </c>
      <c r="E31" s="58" t="s">
        <v>314</v>
      </c>
      <c r="F31" s="58" t="s">
        <v>509</v>
      </c>
      <c r="G31" s="58" t="s">
        <v>769</v>
      </c>
      <c r="H31" s="58">
        <v>4</v>
      </c>
      <c r="I31" s="206"/>
      <c r="J31" s="266" t="s">
        <v>410</v>
      </c>
      <c r="K31" s="54" t="s">
        <v>221</v>
      </c>
      <c r="L31" s="53" t="s">
        <v>238</v>
      </c>
      <c r="M31" s="55" t="s">
        <v>404</v>
      </c>
      <c r="N31" s="55" t="s">
        <v>222</v>
      </c>
      <c r="O31" s="109" t="s">
        <v>452</v>
      </c>
    </row>
    <row r="32" spans="1:16" ht="15" customHeight="1">
      <c r="A32" s="56">
        <v>26</v>
      </c>
      <c r="B32" s="236" t="s">
        <v>754</v>
      </c>
      <c r="C32" s="235">
        <v>1250</v>
      </c>
      <c r="D32" s="236" t="s">
        <v>717</v>
      </c>
      <c r="E32" s="58" t="s">
        <v>314</v>
      </c>
      <c r="F32" s="58" t="s">
        <v>509</v>
      </c>
      <c r="G32" s="58" t="s">
        <v>558</v>
      </c>
      <c r="H32" s="58">
        <v>5</v>
      </c>
      <c r="I32" s="206"/>
      <c r="J32" s="108">
        <v>1</v>
      </c>
      <c r="K32" s="117" t="s">
        <v>334</v>
      </c>
      <c r="L32" s="56">
        <v>1100</v>
      </c>
      <c r="M32" s="58" t="s">
        <v>729</v>
      </c>
      <c r="N32" s="58" t="s">
        <v>241</v>
      </c>
      <c r="O32" s="58" t="s">
        <v>241</v>
      </c>
      <c r="P32" s="42">
        <v>40</v>
      </c>
    </row>
    <row r="33" spans="1:16" ht="15" customHeight="1">
      <c r="A33" s="56">
        <v>27</v>
      </c>
      <c r="B33" s="57" t="s">
        <v>373</v>
      </c>
      <c r="C33" s="56">
        <v>1319</v>
      </c>
      <c r="D33" s="57" t="s">
        <v>274</v>
      </c>
      <c r="E33" s="58" t="s">
        <v>314</v>
      </c>
      <c r="F33" s="58" t="s">
        <v>439</v>
      </c>
      <c r="G33" s="58" t="s">
        <v>571</v>
      </c>
      <c r="H33" s="58">
        <v>5</v>
      </c>
      <c r="I33" s="206"/>
      <c r="J33" s="108">
        <v>2</v>
      </c>
      <c r="K33" s="117" t="s">
        <v>522</v>
      </c>
      <c r="L33" s="56">
        <v>1000</v>
      </c>
      <c r="M33" s="58" t="s">
        <v>729</v>
      </c>
      <c r="N33" s="58" t="s">
        <v>241</v>
      </c>
      <c r="O33" s="58" t="s">
        <v>241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274</v>
      </c>
      <c r="E34" s="58" t="s">
        <v>314</v>
      </c>
      <c r="F34" s="58" t="s">
        <v>439</v>
      </c>
      <c r="G34" s="58" t="s">
        <v>575</v>
      </c>
      <c r="H34" s="58">
        <v>4</v>
      </c>
      <c r="I34" s="206"/>
      <c r="J34" s="108">
        <v>3</v>
      </c>
      <c r="K34" s="117" t="s">
        <v>367</v>
      </c>
      <c r="L34" s="56">
        <v>1100</v>
      </c>
      <c r="M34" s="58" t="s">
        <v>729</v>
      </c>
      <c r="N34" s="58" t="s">
        <v>229</v>
      </c>
      <c r="O34" s="58" t="s">
        <v>229</v>
      </c>
      <c r="P34" s="42">
        <v>32</v>
      </c>
    </row>
    <row r="35" spans="1:16" ht="15" customHeight="1">
      <c r="A35" s="56">
        <v>29</v>
      </c>
      <c r="B35" s="57" t="s">
        <v>285</v>
      </c>
      <c r="C35" s="56">
        <v>1250</v>
      </c>
      <c r="D35" s="57" t="s">
        <v>274</v>
      </c>
      <c r="E35" s="58" t="s">
        <v>314</v>
      </c>
      <c r="F35" s="58" t="s">
        <v>517</v>
      </c>
      <c r="G35" s="58" t="s">
        <v>505</v>
      </c>
      <c r="H35" s="58">
        <v>5</v>
      </c>
      <c r="I35" s="206"/>
      <c r="J35" s="108">
        <v>4</v>
      </c>
      <c r="K35" s="117" t="s">
        <v>731</v>
      </c>
      <c r="L35" s="56">
        <v>1000</v>
      </c>
      <c r="M35" s="58" t="s">
        <v>729</v>
      </c>
      <c r="N35" s="58" t="s">
        <v>726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332</v>
      </c>
      <c r="C36" s="56">
        <v>1000</v>
      </c>
      <c r="D36" s="57" t="s">
        <v>718</v>
      </c>
      <c r="E36" s="58" t="s">
        <v>314</v>
      </c>
      <c r="F36" s="58" t="s">
        <v>483</v>
      </c>
      <c r="G36" s="58" t="s">
        <v>577</v>
      </c>
      <c r="H36" s="58">
        <v>5</v>
      </c>
      <c r="I36" s="206"/>
      <c r="J36" s="108">
        <v>5</v>
      </c>
      <c r="K36" s="117" t="s">
        <v>462</v>
      </c>
      <c r="L36" s="56">
        <v>1000</v>
      </c>
      <c r="M36" s="58" t="s">
        <v>729</v>
      </c>
      <c r="N36" s="58" t="s">
        <v>726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453</v>
      </c>
      <c r="C37" s="56">
        <v>1100</v>
      </c>
      <c r="D37" s="57" t="s">
        <v>714</v>
      </c>
      <c r="E37" s="58" t="s">
        <v>314</v>
      </c>
      <c r="F37" s="58" t="s">
        <v>424</v>
      </c>
      <c r="G37" s="58" t="s">
        <v>495</v>
      </c>
      <c r="H37" s="58">
        <v>5</v>
      </c>
      <c r="I37" s="206"/>
      <c r="J37" s="108">
        <v>6</v>
      </c>
      <c r="K37" s="117" t="s">
        <v>530</v>
      </c>
      <c r="L37" s="56">
        <v>1000</v>
      </c>
      <c r="M37" s="58" t="s">
        <v>729</v>
      </c>
      <c r="N37" s="58" t="s">
        <v>230</v>
      </c>
      <c r="O37" s="58" t="s">
        <v>230</v>
      </c>
      <c r="P37" s="42">
        <v>28</v>
      </c>
    </row>
    <row r="38" spans="1:16" ht="15" customHeight="1">
      <c r="A38" s="56">
        <v>32</v>
      </c>
      <c r="B38" s="57" t="s">
        <v>755</v>
      </c>
      <c r="C38" s="56">
        <v>1000</v>
      </c>
      <c r="D38" s="57" t="s">
        <v>712</v>
      </c>
      <c r="E38" s="58" t="s">
        <v>314</v>
      </c>
      <c r="F38" s="58" t="s">
        <v>412</v>
      </c>
      <c r="G38" s="58" t="s">
        <v>497</v>
      </c>
      <c r="H38" s="58">
        <v>5</v>
      </c>
      <c r="I38" s="206"/>
      <c r="J38" s="108">
        <v>7</v>
      </c>
      <c r="K38" s="117" t="s">
        <v>443</v>
      </c>
      <c r="L38" s="56">
        <v>1000</v>
      </c>
      <c r="M38" s="58" t="s">
        <v>729</v>
      </c>
      <c r="N38" s="58" t="s">
        <v>230</v>
      </c>
      <c r="O38" s="58" t="s">
        <v>230</v>
      </c>
      <c r="P38" s="42">
        <v>27</v>
      </c>
    </row>
    <row r="39" spans="1:16" ht="15" customHeight="1">
      <c r="A39" s="56">
        <v>33</v>
      </c>
      <c r="B39" s="57" t="s">
        <v>408</v>
      </c>
      <c r="C39" s="56">
        <v>1000</v>
      </c>
      <c r="D39" s="57" t="s">
        <v>496</v>
      </c>
      <c r="E39" s="58" t="s">
        <v>314</v>
      </c>
      <c r="F39" s="58" t="s">
        <v>412</v>
      </c>
      <c r="G39" s="58" t="s">
        <v>565</v>
      </c>
      <c r="H39" s="58">
        <v>5</v>
      </c>
      <c r="I39" s="206"/>
      <c r="J39" s="108">
        <v>8</v>
      </c>
      <c r="K39" s="117" t="s">
        <v>463</v>
      </c>
      <c r="L39" s="56">
        <v>1000</v>
      </c>
      <c r="M39" s="58" t="s">
        <v>729</v>
      </c>
      <c r="N39" s="58" t="s">
        <v>230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449</v>
      </c>
      <c r="C40" s="56">
        <v>1000</v>
      </c>
      <c r="D40" s="57" t="s">
        <v>496</v>
      </c>
      <c r="E40" s="58" t="s">
        <v>314</v>
      </c>
      <c r="F40" s="58" t="s">
        <v>485</v>
      </c>
      <c r="G40" s="58" t="s">
        <v>565</v>
      </c>
      <c r="H40" s="58">
        <v>5</v>
      </c>
      <c r="I40" s="206"/>
      <c r="J40" s="108">
        <v>9</v>
      </c>
      <c r="K40" s="117" t="s">
        <v>587</v>
      </c>
      <c r="L40" s="56">
        <v>1000</v>
      </c>
      <c r="M40" s="58" t="s">
        <v>729</v>
      </c>
      <c r="N40" s="58" t="s">
        <v>230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274</v>
      </c>
      <c r="E41" s="58" t="s">
        <v>317</v>
      </c>
      <c r="F41" s="58" t="s">
        <v>440</v>
      </c>
      <c r="G41" s="58" t="s">
        <v>558</v>
      </c>
      <c r="H41" s="58">
        <v>4</v>
      </c>
      <c r="I41" s="206"/>
      <c r="J41" s="108">
        <v>10</v>
      </c>
      <c r="K41" s="117" t="s">
        <v>534</v>
      </c>
      <c r="L41" s="56">
        <v>1000</v>
      </c>
      <c r="M41" s="58" t="s">
        <v>729</v>
      </c>
      <c r="N41" s="58" t="s">
        <v>230</v>
      </c>
      <c r="O41" s="58" t="s">
        <v>230</v>
      </c>
      <c r="P41" s="42">
        <v>24</v>
      </c>
    </row>
    <row r="42" spans="1:16" ht="15" customHeight="1">
      <c r="A42" s="56">
        <v>36</v>
      </c>
      <c r="B42" s="57" t="s">
        <v>330</v>
      </c>
      <c r="C42" s="56">
        <v>1100</v>
      </c>
      <c r="D42" s="57" t="s">
        <v>493</v>
      </c>
      <c r="E42" s="58" t="s">
        <v>317</v>
      </c>
      <c r="F42" s="58" t="s">
        <v>423</v>
      </c>
      <c r="G42" s="58" t="s">
        <v>499</v>
      </c>
      <c r="H42" s="58">
        <v>4</v>
      </c>
      <c r="I42" s="206"/>
      <c r="J42" s="108">
        <v>11</v>
      </c>
      <c r="K42" s="117" t="s">
        <v>420</v>
      </c>
      <c r="L42" s="56">
        <v>1100</v>
      </c>
      <c r="M42" s="58" t="s">
        <v>729</v>
      </c>
      <c r="N42" s="58" t="s">
        <v>230</v>
      </c>
      <c r="O42" s="58" t="s">
        <v>230</v>
      </c>
      <c r="P42" s="42">
        <v>23</v>
      </c>
    </row>
    <row r="43" spans="1:16" ht="15" customHeight="1">
      <c r="A43" s="56">
        <v>37</v>
      </c>
      <c r="B43" s="57" t="s">
        <v>429</v>
      </c>
      <c r="C43" s="56">
        <v>1000</v>
      </c>
      <c r="D43" s="57" t="s">
        <v>493</v>
      </c>
      <c r="E43" s="58" t="s">
        <v>317</v>
      </c>
      <c r="F43" s="58" t="s">
        <v>423</v>
      </c>
      <c r="G43" s="58" t="s">
        <v>577</v>
      </c>
      <c r="H43" s="58">
        <v>4</v>
      </c>
      <c r="I43" s="206"/>
      <c r="J43" s="108">
        <v>12</v>
      </c>
      <c r="K43" s="117" t="s">
        <v>339</v>
      </c>
      <c r="L43" s="56">
        <v>1000</v>
      </c>
      <c r="M43" s="58" t="s">
        <v>729</v>
      </c>
      <c r="N43" s="58" t="s">
        <v>230</v>
      </c>
      <c r="O43" s="58" t="s">
        <v>230</v>
      </c>
      <c r="P43" s="42">
        <v>22</v>
      </c>
    </row>
    <row r="44" spans="1:16" ht="15" customHeight="1">
      <c r="A44" s="56">
        <v>38</v>
      </c>
      <c r="B44" s="57" t="s">
        <v>731</v>
      </c>
      <c r="C44" s="56">
        <v>1000</v>
      </c>
      <c r="D44" s="57" t="s">
        <v>719</v>
      </c>
      <c r="E44" s="58" t="s">
        <v>317</v>
      </c>
      <c r="F44" s="58" t="s">
        <v>483</v>
      </c>
      <c r="G44" s="58" t="s">
        <v>499</v>
      </c>
      <c r="H44" s="58">
        <v>4</v>
      </c>
      <c r="I44" s="206"/>
      <c r="J44" s="108">
        <v>13</v>
      </c>
      <c r="K44" s="117" t="s">
        <v>444</v>
      </c>
      <c r="L44" s="56">
        <v>1000</v>
      </c>
      <c r="M44" s="58" t="s">
        <v>729</v>
      </c>
      <c r="N44" s="58" t="s">
        <v>725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333</v>
      </c>
      <c r="C45" s="56">
        <v>1100</v>
      </c>
      <c r="D45" s="57" t="s">
        <v>493</v>
      </c>
      <c r="E45" s="58" t="s">
        <v>317</v>
      </c>
      <c r="F45" s="58" t="s">
        <v>483</v>
      </c>
      <c r="G45" s="58" t="s">
        <v>577</v>
      </c>
      <c r="H45" s="58">
        <v>4</v>
      </c>
      <c r="I45" s="206"/>
      <c r="J45" s="108">
        <v>14</v>
      </c>
      <c r="K45" s="117" t="s">
        <v>603</v>
      </c>
      <c r="L45" s="56">
        <v>1000</v>
      </c>
      <c r="M45" s="58" t="s">
        <v>729</v>
      </c>
      <c r="N45" s="58" t="s">
        <v>231</v>
      </c>
      <c r="O45" s="58" t="s">
        <v>231</v>
      </c>
      <c r="P45" s="42">
        <v>20</v>
      </c>
    </row>
    <row r="46" spans="1:16" ht="15" customHeight="1">
      <c r="A46" s="56">
        <v>40</v>
      </c>
      <c r="B46" s="57" t="s">
        <v>583</v>
      </c>
      <c r="C46" s="56">
        <v>1000</v>
      </c>
      <c r="D46" s="57" t="s">
        <v>124</v>
      </c>
      <c r="E46" s="58" t="s">
        <v>317</v>
      </c>
      <c r="F46" s="58" t="s">
        <v>411</v>
      </c>
      <c r="G46" s="58" t="s">
        <v>565</v>
      </c>
      <c r="H46" s="58">
        <v>4</v>
      </c>
      <c r="I46" s="206"/>
      <c r="J46" s="108">
        <v>15</v>
      </c>
      <c r="K46" s="117" t="s">
        <v>732</v>
      </c>
      <c r="L46" s="56">
        <v>1000</v>
      </c>
      <c r="M46" s="58" t="s">
        <v>729</v>
      </c>
      <c r="N46" s="58" t="s">
        <v>231</v>
      </c>
      <c r="O46" s="58" t="s">
        <v>231</v>
      </c>
      <c r="P46" s="42">
        <v>19</v>
      </c>
    </row>
    <row r="47" spans="1:16" ht="15" customHeight="1">
      <c r="A47" s="56">
        <v>41</v>
      </c>
      <c r="B47" s="57" t="s">
        <v>745</v>
      </c>
      <c r="C47" s="56">
        <v>1000</v>
      </c>
      <c r="D47" s="57" t="s">
        <v>377</v>
      </c>
      <c r="E47" s="58" t="s">
        <v>317</v>
      </c>
      <c r="F47" s="58" t="s">
        <v>416</v>
      </c>
      <c r="G47" s="58" t="s">
        <v>586</v>
      </c>
      <c r="H47" s="58">
        <v>4</v>
      </c>
      <c r="I47" s="206"/>
      <c r="J47" s="108">
        <v>16</v>
      </c>
      <c r="K47" s="117" t="s">
        <v>445</v>
      </c>
      <c r="L47" s="56">
        <v>1000</v>
      </c>
      <c r="M47" s="58" t="s">
        <v>729</v>
      </c>
      <c r="N47" s="58" t="s">
        <v>231</v>
      </c>
      <c r="O47" s="58" t="s">
        <v>231</v>
      </c>
      <c r="P47" s="42">
        <v>18</v>
      </c>
    </row>
    <row r="48" spans="1:16" ht="15" customHeight="1">
      <c r="A48" s="56">
        <v>42</v>
      </c>
      <c r="B48" s="57" t="s">
        <v>403</v>
      </c>
      <c r="C48" s="56">
        <v>1000</v>
      </c>
      <c r="D48" s="57" t="s">
        <v>371</v>
      </c>
      <c r="E48" s="58" t="s">
        <v>317</v>
      </c>
      <c r="F48" s="58" t="s">
        <v>425</v>
      </c>
      <c r="G48" s="58" t="s">
        <v>508</v>
      </c>
      <c r="H48" s="58">
        <v>4</v>
      </c>
      <c r="I48" s="206"/>
      <c r="J48" s="108">
        <v>17</v>
      </c>
      <c r="K48" s="117" t="s">
        <v>733</v>
      </c>
      <c r="L48" s="56">
        <v>1000</v>
      </c>
      <c r="M48" s="58" t="s">
        <v>729</v>
      </c>
      <c r="N48" s="58" t="s">
        <v>231</v>
      </c>
      <c r="O48" s="58" t="s">
        <v>231</v>
      </c>
      <c r="P48" s="42">
        <v>17</v>
      </c>
    </row>
    <row r="49" spans="1:16" ht="15" customHeight="1">
      <c r="A49" s="56">
        <v>43</v>
      </c>
      <c r="B49" s="57" t="s">
        <v>462</v>
      </c>
      <c r="C49" s="56">
        <v>1000</v>
      </c>
      <c r="D49" s="57" t="s">
        <v>371</v>
      </c>
      <c r="E49" s="58" t="s">
        <v>317</v>
      </c>
      <c r="F49" s="58" t="s">
        <v>425</v>
      </c>
      <c r="G49" s="58" t="s">
        <v>509</v>
      </c>
      <c r="H49" s="58">
        <v>3</v>
      </c>
      <c r="I49" s="206"/>
      <c r="J49" s="108">
        <v>18</v>
      </c>
      <c r="K49" s="117" t="s">
        <v>736</v>
      </c>
      <c r="L49" s="56">
        <v>1000</v>
      </c>
      <c r="M49" s="58" t="s">
        <v>729</v>
      </c>
      <c r="N49" s="58" t="s">
        <v>231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530</v>
      </c>
      <c r="C50" s="56">
        <v>1000</v>
      </c>
      <c r="D50" s="57" t="s">
        <v>87</v>
      </c>
      <c r="E50" s="58" t="s">
        <v>318</v>
      </c>
      <c r="F50" s="58" t="s">
        <v>509</v>
      </c>
      <c r="G50" s="58" t="s">
        <v>552</v>
      </c>
      <c r="H50" s="58">
        <v>4</v>
      </c>
      <c r="I50" s="206"/>
      <c r="J50" s="108">
        <v>19</v>
      </c>
      <c r="K50" s="117" t="s">
        <v>662</v>
      </c>
      <c r="L50" s="56">
        <v>1000</v>
      </c>
      <c r="M50" s="58" t="s">
        <v>729</v>
      </c>
      <c r="N50" s="58" t="s">
        <v>231</v>
      </c>
      <c r="O50" s="58" t="s">
        <v>231</v>
      </c>
      <c r="P50" s="42">
        <v>15</v>
      </c>
    </row>
    <row r="51" spans="1:16" ht="15" customHeight="1">
      <c r="A51" s="56">
        <v>45</v>
      </c>
      <c r="B51" s="57" t="s">
        <v>756</v>
      </c>
      <c r="C51" s="56">
        <v>1000</v>
      </c>
      <c r="D51" s="57" t="s">
        <v>720</v>
      </c>
      <c r="E51" s="58" t="s">
        <v>318</v>
      </c>
      <c r="F51" s="58" t="s">
        <v>483</v>
      </c>
      <c r="G51" s="58" t="s">
        <v>548</v>
      </c>
      <c r="H51" s="58">
        <v>3</v>
      </c>
      <c r="I51" s="206"/>
      <c r="J51" s="108">
        <v>20</v>
      </c>
      <c r="K51" s="117" t="s">
        <v>734</v>
      </c>
      <c r="L51" s="56">
        <v>1000</v>
      </c>
      <c r="M51" s="58" t="s">
        <v>729</v>
      </c>
      <c r="N51" s="58" t="s">
        <v>231</v>
      </c>
      <c r="O51" s="58" t="s">
        <v>231</v>
      </c>
      <c r="P51" s="42">
        <v>14</v>
      </c>
    </row>
    <row r="52" spans="1:16" ht="15" customHeight="1">
      <c r="A52" s="56">
        <v>46</v>
      </c>
      <c r="B52" s="57" t="s">
        <v>443</v>
      </c>
      <c r="C52" s="56">
        <v>1000</v>
      </c>
      <c r="D52" s="57" t="s">
        <v>496</v>
      </c>
      <c r="E52" s="58" t="s">
        <v>318</v>
      </c>
      <c r="F52" s="58" t="s">
        <v>412</v>
      </c>
      <c r="G52" s="58" t="s">
        <v>497</v>
      </c>
      <c r="H52" s="58">
        <v>4</v>
      </c>
      <c r="I52" s="206"/>
      <c r="J52" s="108">
        <v>21</v>
      </c>
      <c r="K52" s="117" t="s">
        <v>735</v>
      </c>
      <c r="L52" s="56">
        <v>1000</v>
      </c>
      <c r="M52" s="58" t="s">
        <v>729</v>
      </c>
      <c r="N52" s="58" t="s">
        <v>231</v>
      </c>
      <c r="O52" s="58" t="s">
        <v>231</v>
      </c>
      <c r="P52" s="42">
        <v>13</v>
      </c>
    </row>
    <row r="53" spans="1:16" ht="15" customHeight="1">
      <c r="A53" s="56">
        <v>47</v>
      </c>
      <c r="B53" s="57" t="s">
        <v>463</v>
      </c>
      <c r="C53" s="56">
        <v>1000</v>
      </c>
      <c r="D53" s="57" t="s">
        <v>585</v>
      </c>
      <c r="E53" s="58" t="s">
        <v>318</v>
      </c>
      <c r="F53" s="58" t="s">
        <v>419</v>
      </c>
      <c r="G53" s="58" t="s">
        <v>503</v>
      </c>
      <c r="H53" s="58">
        <v>3</v>
      </c>
      <c r="I53" s="206"/>
      <c r="J53" s="108">
        <v>22</v>
      </c>
      <c r="K53" s="117" t="s">
        <v>737</v>
      </c>
      <c r="L53" s="56">
        <v>1000</v>
      </c>
      <c r="M53" s="58" t="s">
        <v>729</v>
      </c>
      <c r="N53" s="58" t="s">
        <v>232</v>
      </c>
      <c r="O53" s="58" t="s">
        <v>232</v>
      </c>
      <c r="P53" s="42">
        <v>12</v>
      </c>
    </row>
    <row r="54" spans="1:16" ht="15" customHeight="1">
      <c r="A54" s="56">
        <v>48</v>
      </c>
      <c r="B54" s="57" t="s">
        <v>587</v>
      </c>
      <c r="C54" s="56">
        <v>1000</v>
      </c>
      <c r="D54" s="57" t="s">
        <v>585</v>
      </c>
      <c r="E54" s="58" t="s">
        <v>318</v>
      </c>
      <c r="F54" s="58" t="s">
        <v>419</v>
      </c>
      <c r="G54" s="58" t="s">
        <v>512</v>
      </c>
      <c r="H54" s="58">
        <v>3</v>
      </c>
      <c r="I54" s="206"/>
      <c r="J54" s="108">
        <v>23</v>
      </c>
      <c r="K54" s="117" t="s">
        <v>738</v>
      </c>
      <c r="L54" s="56">
        <v>1000</v>
      </c>
      <c r="M54" s="58" t="s">
        <v>729</v>
      </c>
      <c r="N54" s="58" t="s">
        <v>232</v>
      </c>
      <c r="O54" s="58" t="s">
        <v>232</v>
      </c>
      <c r="P54" s="42">
        <v>11</v>
      </c>
    </row>
    <row r="55" spans="1:16" ht="15" customHeight="1">
      <c r="A55" s="56">
        <v>49</v>
      </c>
      <c r="B55" s="57" t="s">
        <v>747</v>
      </c>
      <c r="C55" s="56">
        <v>1000</v>
      </c>
      <c r="D55" s="57" t="s">
        <v>377</v>
      </c>
      <c r="E55" s="58" t="s">
        <v>318</v>
      </c>
      <c r="F55" s="58" t="s">
        <v>413</v>
      </c>
      <c r="G55" s="58" t="s">
        <v>503</v>
      </c>
      <c r="H55" s="58">
        <v>3</v>
      </c>
      <c r="I55" s="119"/>
      <c r="J55" s="108">
        <v>24</v>
      </c>
      <c r="K55" s="117" t="s">
        <v>739</v>
      </c>
      <c r="L55" s="56">
        <v>1000</v>
      </c>
      <c r="M55" s="58" t="s">
        <v>729</v>
      </c>
      <c r="N55" s="58" t="s">
        <v>233</v>
      </c>
      <c r="O55" s="58" t="s">
        <v>233</v>
      </c>
      <c r="P55" s="42">
        <v>10</v>
      </c>
    </row>
    <row r="56" spans="1:9" ht="15" customHeight="1">
      <c r="A56" s="56">
        <v>50</v>
      </c>
      <c r="B56" s="57" t="s">
        <v>534</v>
      </c>
      <c r="C56" s="56">
        <v>1000</v>
      </c>
      <c r="D56" s="57" t="s">
        <v>87</v>
      </c>
      <c r="E56" s="58" t="s">
        <v>318</v>
      </c>
      <c r="F56" s="58" t="s">
        <v>413</v>
      </c>
      <c r="G56" s="58" t="s">
        <v>514</v>
      </c>
      <c r="H56" s="58">
        <v>4</v>
      </c>
      <c r="I56" s="206"/>
    </row>
    <row r="57" spans="1:13" ht="15" customHeight="1">
      <c r="A57" s="56">
        <v>51</v>
      </c>
      <c r="B57" s="57" t="s">
        <v>420</v>
      </c>
      <c r="C57" s="56">
        <v>1100</v>
      </c>
      <c r="D57" s="57" t="s">
        <v>399</v>
      </c>
      <c r="E57" s="58" t="s">
        <v>318</v>
      </c>
      <c r="F57" s="58" t="s">
        <v>417</v>
      </c>
      <c r="G57" s="58" t="s">
        <v>514</v>
      </c>
      <c r="H57" s="58">
        <v>4</v>
      </c>
      <c r="I57" s="206"/>
      <c r="J57" s="353" t="s">
        <v>742</v>
      </c>
      <c r="M57"/>
    </row>
    <row r="58" spans="1:13" ht="15" customHeight="1">
      <c r="A58" s="56">
        <v>52</v>
      </c>
      <c r="B58" s="57" t="s">
        <v>339</v>
      </c>
      <c r="C58" s="56">
        <v>1000</v>
      </c>
      <c r="D58" s="57" t="s">
        <v>581</v>
      </c>
      <c r="E58" s="58" t="s">
        <v>318</v>
      </c>
      <c r="F58" s="58" t="s">
        <v>414</v>
      </c>
      <c r="G58" s="58" t="s">
        <v>510</v>
      </c>
      <c r="H58" s="58">
        <v>4</v>
      </c>
      <c r="I58" s="206"/>
      <c r="M58"/>
    </row>
    <row r="59" spans="1:15" ht="15" customHeight="1">
      <c r="A59" s="56" t="s">
        <v>273</v>
      </c>
      <c r="B59" s="57" t="s">
        <v>421</v>
      </c>
      <c r="C59" s="56">
        <v>1000</v>
      </c>
      <c r="D59" s="57" t="s">
        <v>274</v>
      </c>
      <c r="E59" s="58" t="s">
        <v>318</v>
      </c>
      <c r="F59" s="58" t="s">
        <v>414</v>
      </c>
      <c r="G59" s="58" t="s">
        <v>510</v>
      </c>
      <c r="H59" s="58">
        <v>4</v>
      </c>
      <c r="I59" s="206"/>
      <c r="J59" s="266" t="s">
        <v>410</v>
      </c>
      <c r="K59" s="54" t="s">
        <v>221</v>
      </c>
      <c r="L59" s="53" t="s">
        <v>238</v>
      </c>
      <c r="M59" s="55" t="s">
        <v>404</v>
      </c>
      <c r="N59" s="55" t="s">
        <v>222</v>
      </c>
      <c r="O59" s="109" t="s">
        <v>452</v>
      </c>
    </row>
    <row r="60" spans="1:16" ht="15" customHeight="1">
      <c r="A60" s="56">
        <v>54</v>
      </c>
      <c r="B60" s="57" t="s">
        <v>465</v>
      </c>
      <c r="C60" s="56">
        <v>1000</v>
      </c>
      <c r="D60" s="57" t="s">
        <v>721</v>
      </c>
      <c r="E60" s="58" t="s">
        <v>318</v>
      </c>
      <c r="F60" s="58" t="s">
        <v>428</v>
      </c>
      <c r="G60" s="58" t="s">
        <v>483</v>
      </c>
      <c r="H60" s="58">
        <v>3</v>
      </c>
      <c r="I60" s="206"/>
      <c r="J60" s="108">
        <v>1</v>
      </c>
      <c r="K60" s="117" t="s">
        <v>289</v>
      </c>
      <c r="L60" s="56">
        <v>1279</v>
      </c>
      <c r="M60" s="58" t="s">
        <v>743</v>
      </c>
      <c r="N60" s="58" t="s">
        <v>225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746</v>
      </c>
      <c r="C61" s="56">
        <v>1000</v>
      </c>
      <c r="D61" s="57" t="s">
        <v>377</v>
      </c>
      <c r="E61" s="58" t="s">
        <v>318</v>
      </c>
      <c r="F61" s="58" t="s">
        <v>601</v>
      </c>
      <c r="G61" s="58" t="s">
        <v>517</v>
      </c>
      <c r="H61" s="58">
        <v>3</v>
      </c>
      <c r="I61" s="206"/>
      <c r="J61" s="108">
        <v>2</v>
      </c>
      <c r="K61" s="117" t="s">
        <v>290</v>
      </c>
      <c r="L61" s="56">
        <v>1360</v>
      </c>
      <c r="M61" s="58" t="s">
        <v>743</v>
      </c>
      <c r="N61" s="58" t="s">
        <v>730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526</v>
      </c>
      <c r="C62" s="56">
        <v>1000</v>
      </c>
      <c r="D62" s="57" t="s">
        <v>274</v>
      </c>
      <c r="E62" s="58" t="s">
        <v>321</v>
      </c>
      <c r="F62" s="58" t="s">
        <v>411</v>
      </c>
      <c r="G62" s="58" t="s">
        <v>497</v>
      </c>
      <c r="H62" s="58">
        <v>3</v>
      </c>
      <c r="I62" s="206"/>
      <c r="J62" s="108">
        <v>3</v>
      </c>
      <c r="K62" s="117" t="s">
        <v>292</v>
      </c>
      <c r="L62" s="56">
        <v>1000</v>
      </c>
      <c r="M62" s="58" t="s">
        <v>743</v>
      </c>
      <c r="N62" s="58" t="s">
        <v>744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724</v>
      </c>
      <c r="C63" s="56">
        <v>1000</v>
      </c>
      <c r="D63" s="57" t="s">
        <v>720</v>
      </c>
      <c r="E63" s="58" t="s">
        <v>321</v>
      </c>
      <c r="F63" s="58" t="s">
        <v>484</v>
      </c>
      <c r="G63" s="58" t="s">
        <v>509</v>
      </c>
      <c r="H63" s="58">
        <v>2</v>
      </c>
      <c r="I63" s="206"/>
      <c r="J63" s="108">
        <v>4</v>
      </c>
      <c r="K63" s="117" t="s">
        <v>268</v>
      </c>
      <c r="L63" s="56">
        <v>1260</v>
      </c>
      <c r="M63" s="58" t="s">
        <v>743</v>
      </c>
      <c r="N63" s="58" t="s">
        <v>229</v>
      </c>
      <c r="O63" s="58" t="s">
        <v>229</v>
      </c>
      <c r="P63" s="42">
        <v>30</v>
      </c>
    </row>
    <row r="64" spans="1:16" ht="15" customHeight="1">
      <c r="A64" s="56">
        <v>58</v>
      </c>
      <c r="B64" s="57" t="s">
        <v>757</v>
      </c>
      <c r="C64" s="56">
        <v>1000</v>
      </c>
      <c r="D64" s="57" t="s">
        <v>720</v>
      </c>
      <c r="E64" s="58" t="s">
        <v>321</v>
      </c>
      <c r="F64" s="58" t="s">
        <v>417</v>
      </c>
      <c r="G64" s="58" t="s">
        <v>510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743</v>
      </c>
      <c r="N64" s="58" t="s">
        <v>229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748</v>
      </c>
      <c r="C65" s="56">
        <v>1000</v>
      </c>
      <c r="D65" s="57" t="s">
        <v>722</v>
      </c>
      <c r="E65" s="58" t="s">
        <v>321</v>
      </c>
      <c r="F65" s="58" t="s">
        <v>414</v>
      </c>
      <c r="G65" s="58" t="s">
        <v>510</v>
      </c>
      <c r="H65" s="58">
        <v>2</v>
      </c>
      <c r="I65" s="206"/>
      <c r="J65" s="108">
        <v>6</v>
      </c>
      <c r="K65" s="117" t="s">
        <v>373</v>
      </c>
      <c r="L65" s="56">
        <v>1319</v>
      </c>
      <c r="M65" s="58" t="s">
        <v>743</v>
      </c>
      <c r="N65" s="58" t="s">
        <v>229</v>
      </c>
      <c r="O65" s="58" t="s">
        <v>229</v>
      </c>
      <c r="P65" s="42">
        <v>28</v>
      </c>
    </row>
    <row r="66" spans="1:16" ht="15" customHeight="1">
      <c r="A66" s="56">
        <v>60</v>
      </c>
      <c r="B66" s="57" t="s">
        <v>338</v>
      </c>
      <c r="C66" s="56">
        <v>1000</v>
      </c>
      <c r="D66" s="57" t="s">
        <v>274</v>
      </c>
      <c r="E66" s="58" t="s">
        <v>321</v>
      </c>
      <c r="F66" s="58" t="s">
        <v>427</v>
      </c>
      <c r="G66" s="58" t="s">
        <v>510</v>
      </c>
      <c r="H66" s="58">
        <v>3</v>
      </c>
      <c r="I66" s="206"/>
      <c r="J66" s="108">
        <v>7</v>
      </c>
      <c r="K66" s="117" t="s">
        <v>332</v>
      </c>
      <c r="L66" s="56">
        <v>1000</v>
      </c>
      <c r="M66" s="58" t="s">
        <v>743</v>
      </c>
      <c r="N66" s="58" t="s">
        <v>229</v>
      </c>
      <c r="O66" s="58" t="s">
        <v>229</v>
      </c>
      <c r="P66" s="42">
        <v>27</v>
      </c>
    </row>
    <row r="67" spans="1:16" ht="15" customHeight="1">
      <c r="A67" s="56">
        <v>61</v>
      </c>
      <c r="B67" s="57" t="s">
        <v>444</v>
      </c>
      <c r="C67" s="56">
        <v>1000</v>
      </c>
      <c r="D67" s="57" t="s">
        <v>371</v>
      </c>
      <c r="E67" s="58" t="s">
        <v>321</v>
      </c>
      <c r="F67" s="58" t="s">
        <v>428</v>
      </c>
      <c r="G67" s="58" t="s">
        <v>483</v>
      </c>
      <c r="H67" s="58">
        <v>3</v>
      </c>
      <c r="I67" s="206"/>
      <c r="J67" s="108">
        <v>8</v>
      </c>
      <c r="K67" s="117" t="s">
        <v>453</v>
      </c>
      <c r="L67" s="56">
        <v>1100</v>
      </c>
      <c r="M67" s="58" t="s">
        <v>743</v>
      </c>
      <c r="N67" s="58" t="s">
        <v>229</v>
      </c>
      <c r="O67" s="58" t="s">
        <v>229</v>
      </c>
      <c r="P67" s="42">
        <v>26</v>
      </c>
    </row>
    <row r="68" spans="1:16" ht="15" customHeight="1">
      <c r="A68" s="56">
        <v>62</v>
      </c>
      <c r="B68" s="57" t="s">
        <v>603</v>
      </c>
      <c r="C68" s="56">
        <v>1000</v>
      </c>
      <c r="D68" s="57" t="s">
        <v>496</v>
      </c>
      <c r="E68" s="58" t="s">
        <v>323</v>
      </c>
      <c r="F68" s="58" t="s">
        <v>485</v>
      </c>
      <c r="G68" s="58" t="s">
        <v>507</v>
      </c>
      <c r="H68" s="58">
        <v>3</v>
      </c>
      <c r="I68" s="206"/>
      <c r="J68" s="108">
        <v>9</v>
      </c>
      <c r="K68" s="117" t="s">
        <v>408</v>
      </c>
      <c r="L68" s="56">
        <v>1000</v>
      </c>
      <c r="M68" s="58" t="s">
        <v>743</v>
      </c>
      <c r="N68" s="58" t="s">
        <v>229</v>
      </c>
      <c r="O68" s="58" t="s">
        <v>229</v>
      </c>
      <c r="P68" s="42">
        <v>25</v>
      </c>
    </row>
    <row r="69" spans="1:16" ht="15" customHeight="1">
      <c r="A69" s="56">
        <v>63</v>
      </c>
      <c r="B69" s="57" t="s">
        <v>732</v>
      </c>
      <c r="C69" s="56">
        <v>1000</v>
      </c>
      <c r="D69" s="57" t="s">
        <v>377</v>
      </c>
      <c r="E69" s="58" t="s">
        <v>323</v>
      </c>
      <c r="F69" s="58" t="s">
        <v>484</v>
      </c>
      <c r="G69" s="58" t="s">
        <v>439</v>
      </c>
      <c r="H69" s="58">
        <v>3</v>
      </c>
      <c r="I69" s="206"/>
      <c r="J69" s="108">
        <v>10</v>
      </c>
      <c r="K69" s="117" t="s">
        <v>449</v>
      </c>
      <c r="L69" s="56">
        <v>1000</v>
      </c>
      <c r="M69" s="58" t="s">
        <v>743</v>
      </c>
      <c r="N69" s="58" t="s">
        <v>229</v>
      </c>
      <c r="O69" s="58" t="s">
        <v>229</v>
      </c>
      <c r="P69" s="42">
        <v>24</v>
      </c>
    </row>
    <row r="70" spans="1:16" ht="15" customHeight="1">
      <c r="A70" s="56">
        <v>64</v>
      </c>
      <c r="B70" s="57" t="s">
        <v>445</v>
      </c>
      <c r="C70" s="56">
        <v>1000</v>
      </c>
      <c r="D70" s="57" t="s">
        <v>721</v>
      </c>
      <c r="E70" s="58" t="s">
        <v>323</v>
      </c>
      <c r="F70" s="58" t="s">
        <v>427</v>
      </c>
      <c r="G70" s="58" t="s">
        <v>424</v>
      </c>
      <c r="H70" s="58">
        <v>3</v>
      </c>
      <c r="I70" s="206"/>
      <c r="J70" s="108">
        <v>11</v>
      </c>
      <c r="K70" s="117" t="s">
        <v>330</v>
      </c>
      <c r="L70" s="56">
        <v>1100</v>
      </c>
      <c r="M70" s="58" t="s">
        <v>743</v>
      </c>
      <c r="N70" s="58" t="s">
        <v>726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450</v>
      </c>
      <c r="C71" s="56">
        <v>1000</v>
      </c>
      <c r="D71" s="57" t="s">
        <v>496</v>
      </c>
      <c r="E71" s="58" t="s">
        <v>323</v>
      </c>
      <c r="F71" s="58" t="s">
        <v>415</v>
      </c>
      <c r="G71" s="58" t="s">
        <v>440</v>
      </c>
      <c r="H71" s="58">
        <v>3</v>
      </c>
      <c r="I71" s="206"/>
      <c r="J71" s="108">
        <v>12</v>
      </c>
      <c r="K71" s="117" t="s">
        <v>429</v>
      </c>
      <c r="L71" s="56">
        <v>1000</v>
      </c>
      <c r="M71" s="58" t="s">
        <v>743</v>
      </c>
      <c r="N71" s="58" t="s">
        <v>726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733</v>
      </c>
      <c r="C72" s="56">
        <v>1000</v>
      </c>
      <c r="D72" s="57" t="s">
        <v>721</v>
      </c>
      <c r="E72" s="58" t="s">
        <v>323</v>
      </c>
      <c r="F72" s="58" t="s">
        <v>428</v>
      </c>
      <c r="G72" s="58" t="s">
        <v>424</v>
      </c>
      <c r="H72" s="58">
        <v>3</v>
      </c>
      <c r="I72" s="206"/>
      <c r="J72" s="108">
        <v>13</v>
      </c>
      <c r="K72" s="117" t="s">
        <v>583</v>
      </c>
      <c r="L72" s="56">
        <v>1000</v>
      </c>
      <c r="M72" s="58" t="s">
        <v>743</v>
      </c>
      <c r="N72" s="58" t="s">
        <v>726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736</v>
      </c>
      <c r="C73" s="56">
        <v>1000</v>
      </c>
      <c r="D73" s="57" t="s">
        <v>108</v>
      </c>
      <c r="E73" s="58" t="s">
        <v>323</v>
      </c>
      <c r="F73" s="58" t="s">
        <v>428</v>
      </c>
      <c r="G73" s="58" t="s">
        <v>416</v>
      </c>
      <c r="H73" s="58">
        <v>2</v>
      </c>
      <c r="I73" s="206"/>
      <c r="J73" s="108">
        <v>14</v>
      </c>
      <c r="K73" s="117" t="s">
        <v>745</v>
      </c>
      <c r="L73" s="56">
        <v>1000</v>
      </c>
      <c r="M73" s="58" t="s">
        <v>743</v>
      </c>
      <c r="N73" s="58" t="s">
        <v>726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662</v>
      </c>
      <c r="C74" s="56">
        <v>1000</v>
      </c>
      <c r="D74" s="57" t="s">
        <v>723</v>
      </c>
      <c r="E74" s="58" t="s">
        <v>323</v>
      </c>
      <c r="F74" s="58" t="s">
        <v>365</v>
      </c>
      <c r="G74" s="58" t="s">
        <v>483</v>
      </c>
      <c r="H74" s="58">
        <v>3</v>
      </c>
      <c r="I74" s="206"/>
      <c r="J74" s="108">
        <v>15</v>
      </c>
      <c r="K74" s="117" t="s">
        <v>403</v>
      </c>
      <c r="L74" s="56">
        <v>1000</v>
      </c>
      <c r="M74" s="58" t="s">
        <v>743</v>
      </c>
      <c r="N74" s="58" t="s">
        <v>726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734</v>
      </c>
      <c r="C75" s="56">
        <v>1000</v>
      </c>
      <c r="D75" s="57" t="s">
        <v>377</v>
      </c>
      <c r="E75" s="58" t="s">
        <v>323</v>
      </c>
      <c r="F75" s="58" t="s">
        <v>365</v>
      </c>
      <c r="G75" s="58" t="s">
        <v>424</v>
      </c>
      <c r="H75" s="58">
        <v>3</v>
      </c>
      <c r="I75" s="206"/>
      <c r="J75" s="108">
        <v>16</v>
      </c>
      <c r="K75" s="117" t="s">
        <v>747</v>
      </c>
      <c r="L75" s="56">
        <v>1000</v>
      </c>
      <c r="M75" s="58" t="s">
        <v>743</v>
      </c>
      <c r="N75" s="58" t="s">
        <v>230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735</v>
      </c>
      <c r="C76" s="56">
        <v>1000</v>
      </c>
      <c r="D76" s="57" t="s">
        <v>108</v>
      </c>
      <c r="E76" s="58" t="s">
        <v>323</v>
      </c>
      <c r="F76" s="58" t="s">
        <v>597</v>
      </c>
      <c r="G76" s="58" t="s">
        <v>425</v>
      </c>
      <c r="H76" s="58">
        <v>3</v>
      </c>
      <c r="I76" s="206"/>
      <c r="J76" s="108">
        <v>17</v>
      </c>
      <c r="K76" s="117" t="s">
        <v>421</v>
      </c>
      <c r="L76" s="56">
        <v>1000</v>
      </c>
      <c r="M76" s="58" t="s">
        <v>743</v>
      </c>
      <c r="N76" s="58" t="s">
        <v>230</v>
      </c>
      <c r="O76" s="58" t="s">
        <v>230</v>
      </c>
      <c r="P76" s="42">
        <v>17</v>
      </c>
    </row>
    <row r="77" spans="1:16" ht="15" customHeight="1">
      <c r="A77" s="56">
        <v>71</v>
      </c>
      <c r="B77" s="57" t="s">
        <v>488</v>
      </c>
      <c r="C77" s="56">
        <v>1000</v>
      </c>
      <c r="D77" s="57" t="s">
        <v>87</v>
      </c>
      <c r="E77" s="58" t="s">
        <v>325</v>
      </c>
      <c r="F77" s="58" t="s">
        <v>428</v>
      </c>
      <c r="G77" s="58" t="s">
        <v>411</v>
      </c>
      <c r="H77" s="58">
        <v>2</v>
      </c>
      <c r="I77" s="206"/>
      <c r="J77" s="108">
        <v>18</v>
      </c>
      <c r="K77" s="117" t="s">
        <v>465</v>
      </c>
      <c r="L77" s="56">
        <v>1000</v>
      </c>
      <c r="M77" s="58" t="s">
        <v>743</v>
      </c>
      <c r="N77" s="58" t="s">
        <v>230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737</v>
      </c>
      <c r="C78" s="56">
        <v>1000</v>
      </c>
      <c r="D78" s="57" t="s">
        <v>87</v>
      </c>
      <c r="E78" s="58" t="s">
        <v>325</v>
      </c>
      <c r="F78" s="58" t="s">
        <v>313</v>
      </c>
      <c r="G78" s="58" t="s">
        <v>412</v>
      </c>
      <c r="H78" s="58">
        <v>2</v>
      </c>
      <c r="I78" s="206"/>
      <c r="J78" s="108">
        <v>19</v>
      </c>
      <c r="K78" s="117" t="s">
        <v>746</v>
      </c>
      <c r="L78" s="56">
        <v>1000</v>
      </c>
      <c r="M78" s="58" t="s">
        <v>743</v>
      </c>
      <c r="N78" s="58" t="s">
        <v>230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749</v>
      </c>
      <c r="C79" s="56">
        <v>1000</v>
      </c>
      <c r="D79" s="57" t="s">
        <v>720</v>
      </c>
      <c r="E79" s="58" t="s">
        <v>325</v>
      </c>
      <c r="F79" s="58" t="s">
        <v>319</v>
      </c>
      <c r="G79" s="58" t="s">
        <v>428</v>
      </c>
      <c r="H79" s="58">
        <v>2</v>
      </c>
      <c r="I79" s="206"/>
      <c r="J79" s="108">
        <v>20</v>
      </c>
      <c r="K79" s="117" t="s">
        <v>748</v>
      </c>
      <c r="L79" s="56">
        <v>1000</v>
      </c>
      <c r="M79" s="58" t="s">
        <v>743</v>
      </c>
      <c r="N79" s="58" t="s">
        <v>725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738</v>
      </c>
      <c r="C80" s="56">
        <v>1000</v>
      </c>
      <c r="D80" s="57" t="s">
        <v>87</v>
      </c>
      <c r="E80" s="58" t="s">
        <v>325</v>
      </c>
      <c r="F80" s="58" t="s">
        <v>322</v>
      </c>
      <c r="G80" s="58" t="s">
        <v>319</v>
      </c>
      <c r="H80" s="58">
        <v>2</v>
      </c>
      <c r="I80" s="206"/>
      <c r="J80" s="108">
        <v>21</v>
      </c>
      <c r="K80" s="117" t="s">
        <v>338</v>
      </c>
      <c r="L80" s="56">
        <v>1000</v>
      </c>
      <c r="M80" s="58" t="s">
        <v>743</v>
      </c>
      <c r="N80" s="58" t="s">
        <v>725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739</v>
      </c>
      <c r="C81" s="56">
        <v>1000</v>
      </c>
      <c r="D81" s="57" t="s">
        <v>720</v>
      </c>
      <c r="E81" s="58" t="s">
        <v>770</v>
      </c>
      <c r="F81" s="58" t="s">
        <v>600</v>
      </c>
      <c r="G81" s="58" t="s">
        <v>417</v>
      </c>
      <c r="H81" s="58">
        <v>1</v>
      </c>
      <c r="I81" s="206"/>
      <c r="J81" s="108">
        <v>22</v>
      </c>
      <c r="K81" s="117" t="s">
        <v>450</v>
      </c>
      <c r="L81" s="56">
        <v>1000</v>
      </c>
      <c r="M81" s="58" t="s">
        <v>743</v>
      </c>
      <c r="N81" s="58" t="s">
        <v>231</v>
      </c>
      <c r="O81" s="58" t="s">
        <v>231</v>
      </c>
      <c r="P81" s="42">
        <v>12</v>
      </c>
    </row>
    <row r="82" spans="1:16" ht="15" customHeight="1">
      <c r="A82" s="56">
        <v>76</v>
      </c>
      <c r="B82" s="57" t="s">
        <v>740</v>
      </c>
      <c r="C82" s="56">
        <v>1000</v>
      </c>
      <c r="D82" s="57" t="s">
        <v>719</v>
      </c>
      <c r="E82" s="58" t="s">
        <v>539</v>
      </c>
      <c r="F82" s="58" t="s">
        <v>320</v>
      </c>
      <c r="G82" s="58" t="s">
        <v>414</v>
      </c>
      <c r="H82" s="58">
        <v>0</v>
      </c>
      <c r="I82" s="119"/>
      <c r="J82" s="108">
        <v>23</v>
      </c>
      <c r="K82" s="117" t="s">
        <v>749</v>
      </c>
      <c r="L82" s="56">
        <v>1000</v>
      </c>
      <c r="M82" s="58" t="s">
        <v>743</v>
      </c>
      <c r="N82" s="58" t="s">
        <v>232</v>
      </c>
      <c r="O82" s="58" t="s">
        <v>232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353" t="s">
        <v>750</v>
      </c>
      <c r="M84"/>
    </row>
    <row r="85" ht="15" customHeight="1">
      <c r="M85"/>
    </row>
    <row r="86" spans="10:15" ht="15" customHeight="1">
      <c r="J86" s="266" t="s">
        <v>410</v>
      </c>
      <c r="K86" s="54" t="s">
        <v>221</v>
      </c>
      <c r="L86" s="53" t="s">
        <v>238</v>
      </c>
      <c r="M86" s="55" t="s">
        <v>404</v>
      </c>
      <c r="N86" s="55" t="s">
        <v>222</v>
      </c>
      <c r="O86" s="109" t="s">
        <v>452</v>
      </c>
    </row>
    <row r="87" spans="10:16" ht="15" customHeight="1">
      <c r="J87" s="108">
        <v>1</v>
      </c>
      <c r="K87" s="117" t="s">
        <v>751</v>
      </c>
      <c r="L87" s="56">
        <v>1998</v>
      </c>
      <c r="M87" s="58" t="s">
        <v>752</v>
      </c>
      <c r="N87" s="58" t="s">
        <v>753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752</v>
      </c>
      <c r="N88" s="58" t="s">
        <v>730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752</v>
      </c>
      <c r="N89" s="58" t="s">
        <v>730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486</v>
      </c>
      <c r="L90" s="56">
        <v>1000</v>
      </c>
      <c r="M90" s="58" t="s">
        <v>752</v>
      </c>
      <c r="N90" s="58" t="s">
        <v>730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294</v>
      </c>
      <c r="L91" s="56">
        <v>1432</v>
      </c>
      <c r="M91" s="58" t="s">
        <v>752</v>
      </c>
      <c r="N91" s="58" t="s">
        <v>730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573</v>
      </c>
      <c r="L92" s="56">
        <v>1250</v>
      </c>
      <c r="M92" s="58" t="s">
        <v>752</v>
      </c>
      <c r="N92" s="58" t="s">
        <v>241</v>
      </c>
      <c r="O92" s="58" t="s">
        <v>241</v>
      </c>
      <c r="P92" s="42">
        <v>28</v>
      </c>
    </row>
    <row r="93" spans="10:16" ht="15" customHeight="1">
      <c r="J93" s="108">
        <v>7</v>
      </c>
      <c r="K93" s="117" t="s">
        <v>244</v>
      </c>
      <c r="L93" s="56">
        <v>1250</v>
      </c>
      <c r="M93" s="58" t="s">
        <v>752</v>
      </c>
      <c r="N93" s="58" t="s">
        <v>744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401</v>
      </c>
      <c r="L94" s="56">
        <v>1100</v>
      </c>
      <c r="M94" s="58" t="s">
        <v>752</v>
      </c>
      <c r="N94" s="58" t="s">
        <v>744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406</v>
      </c>
      <c r="L95" s="56">
        <v>1000</v>
      </c>
      <c r="M95" s="58" t="s">
        <v>752</v>
      </c>
      <c r="N95" s="58" t="s">
        <v>229</v>
      </c>
      <c r="O95" s="58" t="s">
        <v>229</v>
      </c>
      <c r="P95" s="42">
        <v>25</v>
      </c>
    </row>
    <row r="96" spans="10:16" ht="15" customHeight="1">
      <c r="J96" s="108">
        <v>10</v>
      </c>
      <c r="K96" s="117" t="s">
        <v>755</v>
      </c>
      <c r="L96" s="56">
        <v>1000</v>
      </c>
      <c r="M96" s="58" t="s">
        <v>752</v>
      </c>
      <c r="N96" s="58" t="s">
        <v>229</v>
      </c>
      <c r="O96" s="58" t="s">
        <v>229</v>
      </c>
      <c r="P96" s="42">
        <v>24</v>
      </c>
    </row>
    <row r="97" spans="10:16" ht="15" customHeight="1">
      <c r="J97" s="108">
        <v>11</v>
      </c>
      <c r="K97" s="117" t="s">
        <v>333</v>
      </c>
      <c r="L97" s="56">
        <v>1100</v>
      </c>
      <c r="M97" s="58" t="s">
        <v>752</v>
      </c>
      <c r="N97" s="58" t="s">
        <v>726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756</v>
      </c>
      <c r="L98" s="56">
        <v>1000</v>
      </c>
      <c r="M98" s="58" t="s">
        <v>752</v>
      </c>
      <c r="N98" s="58" t="s">
        <v>230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757</v>
      </c>
      <c r="L99" s="56">
        <v>1000</v>
      </c>
      <c r="M99" s="58" t="s">
        <v>752</v>
      </c>
      <c r="N99" s="58" t="s">
        <v>725</v>
      </c>
      <c r="O99" s="58">
        <v>3</v>
      </c>
      <c r="P99" s="42">
        <v>21</v>
      </c>
    </row>
    <row r="101" spans="10:13" ht="15" customHeight="1">
      <c r="J101" s="353" t="s">
        <v>758</v>
      </c>
      <c r="M101"/>
    </row>
    <row r="102" ht="15" customHeight="1">
      <c r="M102"/>
    </row>
    <row r="103" spans="10:15" ht="15" customHeight="1">
      <c r="J103" s="266" t="s">
        <v>410</v>
      </c>
      <c r="K103" s="54" t="s">
        <v>221</v>
      </c>
      <c r="L103" s="53" t="s">
        <v>238</v>
      </c>
      <c r="M103" s="55" t="s">
        <v>404</v>
      </c>
      <c r="N103" s="55" t="s">
        <v>222</v>
      </c>
      <c r="O103" s="109" t="s">
        <v>452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759</v>
      </c>
      <c r="N104" s="58" t="s">
        <v>760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759</v>
      </c>
      <c r="N105" s="58" t="s">
        <v>241</v>
      </c>
      <c r="O105" s="58" t="s">
        <v>241</v>
      </c>
      <c r="P105" s="42">
        <v>35</v>
      </c>
    </row>
    <row r="106" spans="10:16" ht="15" customHeight="1">
      <c r="J106" s="108">
        <v>3</v>
      </c>
      <c r="K106" s="117" t="s">
        <v>302</v>
      </c>
      <c r="L106" s="56">
        <v>1000</v>
      </c>
      <c r="M106" s="58" t="s">
        <v>759</v>
      </c>
      <c r="N106" s="58" t="s">
        <v>241</v>
      </c>
      <c r="O106" s="58" t="s">
        <v>241</v>
      </c>
      <c r="P106" s="42">
        <v>32</v>
      </c>
    </row>
    <row r="107" spans="10:16" ht="15" customHeight="1">
      <c r="J107" s="108">
        <v>4</v>
      </c>
      <c r="K107" s="117" t="s">
        <v>304</v>
      </c>
      <c r="L107" s="56">
        <v>1000</v>
      </c>
      <c r="M107" s="58" t="s">
        <v>759</v>
      </c>
      <c r="N107" s="58" t="s">
        <v>241</v>
      </c>
      <c r="O107" s="58" t="s">
        <v>241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759</v>
      </c>
      <c r="N108" s="58" t="s">
        <v>744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759</v>
      </c>
      <c r="N109" s="58" t="s">
        <v>744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">
      <selection activeCell="M105" sqref="M105"/>
    </sheetView>
  </sheetViews>
  <sheetFormatPr defaultColWidth="9.140625" defaultRowHeight="15" customHeight="1"/>
  <cols>
    <col min="1" max="1" width="5.421875" style="0" customWidth="1"/>
    <col min="2" max="2" width="21.00390625" style="0" customWidth="1"/>
    <col min="3" max="3" width="6.140625" style="0" customWidth="1"/>
    <col min="4" max="4" width="28.421875" style="0" customWidth="1"/>
    <col min="5" max="5" width="6.7109375" style="0" customWidth="1"/>
    <col min="6" max="7" width="5.421875" style="0" customWidth="1"/>
    <col min="8" max="8" width="4.7109375" style="0" customWidth="1"/>
    <col min="9" max="9" width="4.7109375" style="363" customWidth="1"/>
    <col min="10" max="10" width="4.8515625" style="0" customWidth="1"/>
    <col min="11" max="11" width="20.421875" style="0" customWidth="1"/>
    <col min="12" max="12" width="7.140625" style="0" customWidth="1"/>
    <col min="13" max="13" width="23.421875" style="0" customWidth="1"/>
    <col min="14" max="14" width="7.28125" style="0" customWidth="1"/>
    <col min="15" max="15" width="7.140625" style="0" customWidth="1"/>
    <col min="16" max="16" width="6.8515625" style="0" customWidth="1"/>
    <col min="17" max="17" width="5.00390625" style="42" customWidth="1"/>
    <col min="18" max="18" width="9.140625" style="352" customWidth="1"/>
  </cols>
  <sheetData>
    <row r="1" spans="1:9" ht="15" customHeight="1">
      <c r="A1" s="111" t="s">
        <v>771</v>
      </c>
      <c r="I1" s="361"/>
    </row>
    <row r="2" spans="1:9" ht="15" customHeight="1">
      <c r="A2" s="111" t="s">
        <v>772</v>
      </c>
      <c r="I2" s="361"/>
    </row>
    <row r="3" spans="9:10" ht="15" customHeight="1">
      <c r="I3" s="361"/>
      <c r="J3" s="52" t="s">
        <v>430</v>
      </c>
    </row>
    <row r="4" spans="1:9" ht="15" customHeight="1">
      <c r="A4" s="52" t="s">
        <v>409</v>
      </c>
      <c r="I4" s="361"/>
    </row>
    <row r="5" spans="9:17" ht="15" customHeight="1">
      <c r="I5" s="361"/>
      <c r="J5" s="53" t="s">
        <v>410</v>
      </c>
      <c r="K5" s="54" t="s">
        <v>221</v>
      </c>
      <c r="L5" s="53" t="s">
        <v>238</v>
      </c>
      <c r="M5" s="54" t="s">
        <v>272</v>
      </c>
      <c r="N5" s="55" t="s">
        <v>404</v>
      </c>
      <c r="O5" s="55" t="s">
        <v>222</v>
      </c>
      <c r="P5" s="55" t="s">
        <v>223</v>
      </c>
      <c r="Q5" s="221" t="s">
        <v>773</v>
      </c>
    </row>
    <row r="6" spans="1:18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773</v>
      </c>
      <c r="I6" s="362">
        <v>1</v>
      </c>
      <c r="J6" s="56">
        <v>61</v>
      </c>
      <c r="K6" s="57" t="s">
        <v>740</v>
      </c>
      <c r="L6" s="56">
        <v>1000</v>
      </c>
      <c r="M6" s="57" t="s">
        <v>719</v>
      </c>
      <c r="N6" s="58" t="s">
        <v>286</v>
      </c>
      <c r="O6" s="58" t="s">
        <v>321</v>
      </c>
      <c r="P6" s="102" t="s">
        <v>597</v>
      </c>
      <c r="Q6" s="108">
        <v>2</v>
      </c>
      <c r="R6" s="352">
        <v>40</v>
      </c>
    </row>
    <row r="7" spans="1:18" ht="15" customHeight="1">
      <c r="A7" s="56">
        <v>1</v>
      </c>
      <c r="B7" s="57" t="s">
        <v>751</v>
      </c>
      <c r="C7" s="56">
        <v>1998</v>
      </c>
      <c r="D7" s="57" t="s">
        <v>426</v>
      </c>
      <c r="E7" s="58" t="s">
        <v>491</v>
      </c>
      <c r="F7" s="58" t="s">
        <v>505</v>
      </c>
      <c r="G7" s="58" t="s">
        <v>564</v>
      </c>
      <c r="H7" s="58" t="s">
        <v>454</v>
      </c>
      <c r="I7" s="35">
        <v>2</v>
      </c>
      <c r="J7" s="56">
        <v>70</v>
      </c>
      <c r="K7" s="57" t="s">
        <v>793</v>
      </c>
      <c r="L7" s="56">
        <v>1000</v>
      </c>
      <c r="M7" s="57" t="s">
        <v>124</v>
      </c>
      <c r="N7" s="58" t="s">
        <v>286</v>
      </c>
      <c r="O7" s="58" t="s">
        <v>324</v>
      </c>
      <c r="P7" s="102" t="s">
        <v>364</v>
      </c>
      <c r="Q7" s="108">
        <v>1</v>
      </c>
      <c r="R7" s="352">
        <v>35</v>
      </c>
    </row>
    <row r="8" spans="1:18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547</v>
      </c>
      <c r="F8" s="58" t="s">
        <v>495</v>
      </c>
      <c r="G8" s="58" t="s">
        <v>555</v>
      </c>
      <c r="H8" s="58" t="s">
        <v>225</v>
      </c>
      <c r="I8" s="35">
        <v>3</v>
      </c>
      <c r="J8" s="56">
        <v>73</v>
      </c>
      <c r="K8" s="57" t="s">
        <v>795</v>
      </c>
      <c r="L8" s="56">
        <v>1000</v>
      </c>
      <c r="M8" s="57" t="s">
        <v>178</v>
      </c>
      <c r="N8" s="58" t="s">
        <v>286</v>
      </c>
      <c r="O8" s="58" t="s">
        <v>770</v>
      </c>
      <c r="P8" s="102" t="s">
        <v>796</v>
      </c>
      <c r="Q8" s="108">
        <v>0</v>
      </c>
      <c r="R8" s="352">
        <v>32</v>
      </c>
    </row>
    <row r="9" spans="1:9" ht="15" customHeight="1">
      <c r="A9" s="56">
        <v>3</v>
      </c>
      <c r="B9" s="57" t="s">
        <v>79</v>
      </c>
      <c r="C9" s="56">
        <v>1602</v>
      </c>
      <c r="D9" s="57" t="s">
        <v>493</v>
      </c>
      <c r="E9" s="58" t="s">
        <v>487</v>
      </c>
      <c r="F9" s="58" t="s">
        <v>499</v>
      </c>
      <c r="G9" s="58" t="s">
        <v>564</v>
      </c>
      <c r="H9" s="58" t="s">
        <v>241</v>
      </c>
      <c r="I9" s="49"/>
    </row>
    <row r="10" spans="1:10" ht="15" customHeight="1">
      <c r="A10" s="56">
        <v>4</v>
      </c>
      <c r="B10" s="57" t="s">
        <v>290</v>
      </c>
      <c r="C10" s="56">
        <v>1360</v>
      </c>
      <c r="D10" s="57" t="s">
        <v>359</v>
      </c>
      <c r="E10" s="58" t="s">
        <v>487</v>
      </c>
      <c r="F10" s="58" t="s">
        <v>577</v>
      </c>
      <c r="G10" s="58" t="s">
        <v>549</v>
      </c>
      <c r="H10" s="58" t="s">
        <v>225</v>
      </c>
      <c r="I10" s="49"/>
      <c r="J10" s="52" t="s">
        <v>431</v>
      </c>
    </row>
    <row r="11" spans="1:9" ht="15" customHeight="1">
      <c r="A11" s="56">
        <v>5</v>
      </c>
      <c r="B11" s="57" t="s">
        <v>78</v>
      </c>
      <c r="C11" s="56">
        <v>1724</v>
      </c>
      <c r="D11" s="57" t="s">
        <v>493</v>
      </c>
      <c r="E11" s="58" t="s">
        <v>477</v>
      </c>
      <c r="F11" s="58" t="s">
        <v>499</v>
      </c>
      <c r="G11" s="58" t="s">
        <v>774</v>
      </c>
      <c r="H11" s="58" t="s">
        <v>241</v>
      </c>
      <c r="I11" s="49"/>
    </row>
    <row r="12" spans="1:17" ht="15" customHeight="1">
      <c r="A12" s="56">
        <v>6</v>
      </c>
      <c r="B12" s="57" t="s">
        <v>330</v>
      </c>
      <c r="C12" s="56">
        <v>1100</v>
      </c>
      <c r="D12" s="57" t="s">
        <v>493</v>
      </c>
      <c r="E12" s="58" t="s">
        <v>477</v>
      </c>
      <c r="F12" s="58" t="s">
        <v>512</v>
      </c>
      <c r="G12" s="58" t="s">
        <v>492</v>
      </c>
      <c r="H12" s="58" t="s">
        <v>241</v>
      </c>
      <c r="I12" s="35"/>
      <c r="J12" s="53" t="s">
        <v>410</v>
      </c>
      <c r="K12" s="54" t="s">
        <v>221</v>
      </c>
      <c r="L12" s="53" t="s">
        <v>238</v>
      </c>
      <c r="M12" s="54" t="s">
        <v>272</v>
      </c>
      <c r="N12" s="55" t="s">
        <v>404</v>
      </c>
      <c r="O12" s="55" t="s">
        <v>222</v>
      </c>
      <c r="P12" s="55" t="s">
        <v>223</v>
      </c>
      <c r="Q12" s="221" t="s">
        <v>773</v>
      </c>
    </row>
    <row r="13" spans="1:18" ht="15" customHeight="1">
      <c r="A13" s="56">
        <v>7</v>
      </c>
      <c r="B13" s="57" t="s">
        <v>302</v>
      </c>
      <c r="C13" s="56">
        <v>1000</v>
      </c>
      <c r="D13" s="57" t="s">
        <v>775</v>
      </c>
      <c r="E13" s="58" t="s">
        <v>310</v>
      </c>
      <c r="F13" s="58" t="s">
        <v>505</v>
      </c>
      <c r="G13" s="58" t="s">
        <v>765</v>
      </c>
      <c r="H13" s="58" t="s">
        <v>229</v>
      </c>
      <c r="I13" s="35">
        <v>1</v>
      </c>
      <c r="J13" s="56">
        <v>15</v>
      </c>
      <c r="K13" s="57" t="s">
        <v>163</v>
      </c>
      <c r="L13" s="56">
        <v>1250</v>
      </c>
      <c r="M13" s="57" t="s">
        <v>359</v>
      </c>
      <c r="N13" s="58" t="s">
        <v>287</v>
      </c>
      <c r="O13" s="58" t="s">
        <v>310</v>
      </c>
      <c r="P13" s="102" t="s">
        <v>424</v>
      </c>
      <c r="Q13" s="108">
        <v>6</v>
      </c>
      <c r="R13" s="352">
        <v>40</v>
      </c>
    </row>
    <row r="14" spans="1:18" ht="15" customHeight="1">
      <c r="A14" s="56">
        <v>8</v>
      </c>
      <c r="B14" s="57" t="s">
        <v>304</v>
      </c>
      <c r="C14" s="56">
        <v>1000</v>
      </c>
      <c r="D14" s="57" t="s">
        <v>775</v>
      </c>
      <c r="E14" s="58" t="s">
        <v>310</v>
      </c>
      <c r="F14" s="58" t="s">
        <v>586</v>
      </c>
      <c r="G14" s="58" t="s">
        <v>572</v>
      </c>
      <c r="H14" s="58" t="s">
        <v>241</v>
      </c>
      <c r="I14" s="35">
        <v>2</v>
      </c>
      <c r="J14" s="56">
        <v>19</v>
      </c>
      <c r="K14" s="57" t="s">
        <v>285</v>
      </c>
      <c r="L14" s="56">
        <v>1250</v>
      </c>
      <c r="M14" s="57" t="s">
        <v>274</v>
      </c>
      <c r="N14" s="58" t="s">
        <v>287</v>
      </c>
      <c r="O14" s="58" t="s">
        <v>312</v>
      </c>
      <c r="P14" s="102" t="s">
        <v>440</v>
      </c>
      <c r="Q14" s="108">
        <v>5</v>
      </c>
      <c r="R14" s="352">
        <v>35</v>
      </c>
    </row>
    <row r="15" spans="1:9" ht="15" customHeight="1">
      <c r="A15" s="56">
        <v>9</v>
      </c>
      <c r="B15" s="57" t="s">
        <v>212</v>
      </c>
      <c r="C15" s="56">
        <v>1000</v>
      </c>
      <c r="D15" s="57" t="s">
        <v>496</v>
      </c>
      <c r="E15" s="58" t="s">
        <v>310</v>
      </c>
      <c r="F15" s="58" t="s">
        <v>503</v>
      </c>
      <c r="G15" s="58" t="s">
        <v>572</v>
      </c>
      <c r="H15" s="58" t="s">
        <v>241</v>
      </c>
      <c r="I15" s="49"/>
    </row>
    <row r="16" spans="1:10" ht="15" customHeight="1">
      <c r="A16" s="56">
        <v>10</v>
      </c>
      <c r="B16" s="57" t="s">
        <v>367</v>
      </c>
      <c r="C16" s="56">
        <v>1100</v>
      </c>
      <c r="D16" s="57" t="s">
        <v>716</v>
      </c>
      <c r="E16" s="58" t="s">
        <v>310</v>
      </c>
      <c r="F16" s="58" t="s">
        <v>514</v>
      </c>
      <c r="G16" s="58" t="s">
        <v>569</v>
      </c>
      <c r="H16" s="58" t="s">
        <v>241</v>
      </c>
      <c r="I16" s="49"/>
      <c r="J16" s="52" t="s">
        <v>432</v>
      </c>
    </row>
    <row r="17" spans="1:9" ht="15" customHeight="1">
      <c r="A17" s="56">
        <v>11</v>
      </c>
      <c r="B17" s="57" t="s">
        <v>294</v>
      </c>
      <c r="C17" s="56">
        <v>1432</v>
      </c>
      <c r="D17" s="57" t="s">
        <v>513</v>
      </c>
      <c r="E17" s="58" t="s">
        <v>310</v>
      </c>
      <c r="F17" s="58" t="s">
        <v>508</v>
      </c>
      <c r="G17" s="58" t="s">
        <v>557</v>
      </c>
      <c r="H17" s="58" t="s">
        <v>229</v>
      </c>
      <c r="I17" s="49"/>
    </row>
    <row r="18" spans="1:17" ht="15" customHeight="1">
      <c r="A18" s="56">
        <v>12</v>
      </c>
      <c r="B18" s="57" t="s">
        <v>218</v>
      </c>
      <c r="C18" s="56">
        <v>1250</v>
      </c>
      <c r="D18" s="57" t="s">
        <v>570</v>
      </c>
      <c r="E18" s="58" t="s">
        <v>310</v>
      </c>
      <c r="F18" s="58" t="s">
        <v>508</v>
      </c>
      <c r="G18" s="58" t="s">
        <v>571</v>
      </c>
      <c r="H18" s="58" t="s">
        <v>241</v>
      </c>
      <c r="I18" s="35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404</v>
      </c>
      <c r="O18" s="55" t="s">
        <v>222</v>
      </c>
      <c r="P18" s="55" t="s">
        <v>223</v>
      </c>
      <c r="Q18" s="221" t="s">
        <v>773</v>
      </c>
    </row>
    <row r="19" spans="1:18" ht="15" customHeight="1">
      <c r="A19" s="56">
        <v>13</v>
      </c>
      <c r="B19" s="57" t="s">
        <v>289</v>
      </c>
      <c r="C19" s="56">
        <v>1279</v>
      </c>
      <c r="D19" s="57" t="s">
        <v>359</v>
      </c>
      <c r="E19" s="58" t="s">
        <v>310</v>
      </c>
      <c r="F19" s="58" t="s">
        <v>439</v>
      </c>
      <c r="G19" s="58" t="s">
        <v>769</v>
      </c>
      <c r="H19" s="58" t="s">
        <v>241</v>
      </c>
      <c r="I19" s="35">
        <v>1</v>
      </c>
      <c r="J19" s="56">
        <v>63</v>
      </c>
      <c r="K19" s="36" t="s">
        <v>466</v>
      </c>
      <c r="L19" s="56">
        <v>1000</v>
      </c>
      <c r="M19" s="57" t="s">
        <v>782</v>
      </c>
      <c r="N19" s="58" t="s">
        <v>288</v>
      </c>
      <c r="O19" s="58" t="s">
        <v>323</v>
      </c>
      <c r="P19" s="102" t="s">
        <v>484</v>
      </c>
      <c r="Q19" s="108">
        <v>3</v>
      </c>
      <c r="R19" s="352">
        <v>40</v>
      </c>
    </row>
    <row r="20" spans="1:9" ht="15" customHeight="1">
      <c r="A20" s="56">
        <v>14</v>
      </c>
      <c r="B20" s="57" t="s">
        <v>102</v>
      </c>
      <c r="C20" s="56">
        <v>1100</v>
      </c>
      <c r="D20" s="57" t="s">
        <v>570</v>
      </c>
      <c r="E20" s="58" t="s">
        <v>310</v>
      </c>
      <c r="F20" s="58" t="s">
        <v>440</v>
      </c>
      <c r="G20" s="58" t="s">
        <v>577</v>
      </c>
      <c r="H20" s="58" t="s">
        <v>241</v>
      </c>
      <c r="I20" s="49"/>
    </row>
    <row r="21" spans="1:10" ht="15" customHeight="1">
      <c r="A21" s="56">
        <v>15</v>
      </c>
      <c r="B21" s="57" t="s">
        <v>163</v>
      </c>
      <c r="C21" s="56">
        <v>1250</v>
      </c>
      <c r="D21" s="57" t="s">
        <v>359</v>
      </c>
      <c r="E21" s="58" t="s">
        <v>310</v>
      </c>
      <c r="F21" s="58" t="s">
        <v>424</v>
      </c>
      <c r="G21" s="58" t="s">
        <v>505</v>
      </c>
      <c r="H21" s="58" t="s">
        <v>241</v>
      </c>
      <c r="I21" s="49"/>
      <c r="J21" s="52" t="s">
        <v>433</v>
      </c>
    </row>
    <row r="22" spans="1:9" ht="15" customHeight="1">
      <c r="A22" s="56">
        <v>16</v>
      </c>
      <c r="B22" s="57" t="s">
        <v>82</v>
      </c>
      <c r="C22" s="56">
        <v>1322</v>
      </c>
      <c r="D22" s="57" t="s">
        <v>359</v>
      </c>
      <c r="E22" s="58" t="s">
        <v>310</v>
      </c>
      <c r="F22" s="58" t="s">
        <v>419</v>
      </c>
      <c r="G22" s="58" t="s">
        <v>566</v>
      </c>
      <c r="H22" s="58" t="s">
        <v>229</v>
      </c>
      <c r="I22" s="49"/>
    </row>
    <row r="23" spans="1:17" ht="15" customHeight="1">
      <c r="A23" s="56">
        <v>17</v>
      </c>
      <c r="B23" s="57" t="s">
        <v>77</v>
      </c>
      <c r="C23" s="56">
        <v>1334</v>
      </c>
      <c r="D23" s="57" t="s">
        <v>359</v>
      </c>
      <c r="E23" s="58" t="s">
        <v>312</v>
      </c>
      <c r="F23" s="58" t="s">
        <v>497</v>
      </c>
      <c r="G23" s="58" t="s">
        <v>765</v>
      </c>
      <c r="H23" s="58" t="s">
        <v>229</v>
      </c>
      <c r="I23" s="35"/>
      <c r="J23" s="53" t="s">
        <v>410</v>
      </c>
      <c r="K23" s="54" t="s">
        <v>221</v>
      </c>
      <c r="L23" s="53" t="s">
        <v>238</v>
      </c>
      <c r="M23" s="54" t="s">
        <v>272</v>
      </c>
      <c r="N23" s="55" t="s">
        <v>404</v>
      </c>
      <c r="O23" s="55" t="s">
        <v>222</v>
      </c>
      <c r="P23" s="55" t="s">
        <v>223</v>
      </c>
      <c r="Q23" s="221" t="s">
        <v>773</v>
      </c>
    </row>
    <row r="24" spans="1:18" ht="15" customHeight="1">
      <c r="A24" s="56">
        <v>18</v>
      </c>
      <c r="B24" s="57" t="s">
        <v>522</v>
      </c>
      <c r="C24" s="56">
        <v>1000</v>
      </c>
      <c r="D24" s="57" t="s">
        <v>359</v>
      </c>
      <c r="E24" s="58" t="s">
        <v>312</v>
      </c>
      <c r="F24" s="58" t="s">
        <v>508</v>
      </c>
      <c r="G24" s="58" t="s">
        <v>571</v>
      </c>
      <c r="H24" s="58" t="s">
        <v>229</v>
      </c>
      <c r="I24" s="35">
        <v>1</v>
      </c>
      <c r="J24" s="56">
        <v>16</v>
      </c>
      <c r="K24" s="57" t="s">
        <v>82</v>
      </c>
      <c r="L24" s="56">
        <v>1322</v>
      </c>
      <c r="M24" s="57" t="s">
        <v>359</v>
      </c>
      <c r="N24" s="58" t="s">
        <v>540</v>
      </c>
      <c r="O24" s="58" t="s">
        <v>310</v>
      </c>
      <c r="P24" s="102" t="s">
        <v>419</v>
      </c>
      <c r="Q24" s="108">
        <v>5</v>
      </c>
      <c r="R24" s="352">
        <v>40</v>
      </c>
    </row>
    <row r="25" spans="1:18" ht="15" customHeight="1">
      <c r="A25" s="56">
        <v>19</v>
      </c>
      <c r="B25" s="57" t="s">
        <v>285</v>
      </c>
      <c r="C25" s="56">
        <v>1250</v>
      </c>
      <c r="D25" s="57" t="s">
        <v>274</v>
      </c>
      <c r="E25" s="58" t="s">
        <v>312</v>
      </c>
      <c r="F25" s="58" t="s">
        <v>440</v>
      </c>
      <c r="G25" s="58" t="s">
        <v>548</v>
      </c>
      <c r="H25" s="58" t="s">
        <v>229</v>
      </c>
      <c r="I25" s="35">
        <v>2</v>
      </c>
      <c r="J25" s="56">
        <v>57</v>
      </c>
      <c r="K25" s="57" t="s">
        <v>788</v>
      </c>
      <c r="L25" s="56">
        <v>1000</v>
      </c>
      <c r="M25" s="57" t="s">
        <v>789</v>
      </c>
      <c r="N25" s="58" t="s">
        <v>540</v>
      </c>
      <c r="O25" s="58" t="s">
        <v>321</v>
      </c>
      <c r="P25" s="102" t="s">
        <v>417</v>
      </c>
      <c r="Q25" s="108">
        <v>3</v>
      </c>
      <c r="R25" s="352">
        <v>35</v>
      </c>
    </row>
    <row r="26" spans="1:9" ht="15" customHeight="1">
      <c r="A26" s="56">
        <v>20</v>
      </c>
      <c r="B26" s="57" t="s">
        <v>244</v>
      </c>
      <c r="C26" s="56">
        <v>1250</v>
      </c>
      <c r="D26" s="57" t="s">
        <v>496</v>
      </c>
      <c r="E26" s="58" t="s">
        <v>312</v>
      </c>
      <c r="F26" s="58" t="s">
        <v>423</v>
      </c>
      <c r="G26" s="58" t="s">
        <v>492</v>
      </c>
      <c r="H26" s="58" t="s">
        <v>229</v>
      </c>
      <c r="I26" s="49"/>
    </row>
    <row r="27" spans="1:10" ht="15" customHeight="1">
      <c r="A27" s="56">
        <v>21</v>
      </c>
      <c r="B27" s="57" t="s">
        <v>292</v>
      </c>
      <c r="C27" s="56">
        <v>1000</v>
      </c>
      <c r="D27" s="57" t="s">
        <v>496</v>
      </c>
      <c r="E27" s="58" t="s">
        <v>312</v>
      </c>
      <c r="F27" s="58" t="s">
        <v>485</v>
      </c>
      <c r="G27" s="58" t="s">
        <v>565</v>
      </c>
      <c r="H27" s="58" t="s">
        <v>229</v>
      </c>
      <c r="I27" s="49"/>
      <c r="J27" s="52" t="s">
        <v>434</v>
      </c>
    </row>
    <row r="28" spans="1:9" ht="15" customHeight="1">
      <c r="A28" s="56">
        <v>22</v>
      </c>
      <c r="B28" s="57" t="s">
        <v>66</v>
      </c>
      <c r="C28" s="56">
        <v>1326</v>
      </c>
      <c r="D28" s="57" t="s">
        <v>359</v>
      </c>
      <c r="E28" s="58" t="s">
        <v>314</v>
      </c>
      <c r="F28" s="58" t="s">
        <v>566</v>
      </c>
      <c r="G28" s="58" t="s">
        <v>776</v>
      </c>
      <c r="H28" s="58" t="s">
        <v>229</v>
      </c>
      <c r="I28" s="49"/>
    </row>
    <row r="29" spans="1:17" ht="15" customHeight="1">
      <c r="A29" s="56">
        <v>23</v>
      </c>
      <c r="B29" s="57" t="s">
        <v>334</v>
      </c>
      <c r="C29" s="56">
        <v>1100</v>
      </c>
      <c r="D29" s="57" t="s">
        <v>493</v>
      </c>
      <c r="E29" s="58" t="s">
        <v>314</v>
      </c>
      <c r="F29" s="58" t="s">
        <v>503</v>
      </c>
      <c r="G29" s="58" t="s">
        <v>567</v>
      </c>
      <c r="H29" s="58" t="s">
        <v>229</v>
      </c>
      <c r="I29" s="35"/>
      <c r="J29" s="53" t="s">
        <v>410</v>
      </c>
      <c r="K29" s="54" t="s">
        <v>221</v>
      </c>
      <c r="L29" s="53" t="s">
        <v>238</v>
      </c>
      <c r="M29" s="54" t="s">
        <v>272</v>
      </c>
      <c r="N29" s="55" t="s">
        <v>404</v>
      </c>
      <c r="O29" s="55" t="s">
        <v>222</v>
      </c>
      <c r="P29" s="55" t="s">
        <v>223</v>
      </c>
      <c r="Q29" s="221" t="s">
        <v>773</v>
      </c>
    </row>
    <row r="30" spans="1:18" ht="15" customHeight="1">
      <c r="A30" s="56">
        <v>24</v>
      </c>
      <c r="B30" s="57" t="s">
        <v>406</v>
      </c>
      <c r="C30" s="56">
        <v>1000</v>
      </c>
      <c r="D30" s="57" t="s">
        <v>496</v>
      </c>
      <c r="E30" s="58" t="s">
        <v>314</v>
      </c>
      <c r="F30" s="58" t="s">
        <v>503</v>
      </c>
      <c r="G30" s="58" t="s">
        <v>767</v>
      </c>
      <c r="H30" s="58" t="s">
        <v>229</v>
      </c>
      <c r="I30" s="35">
        <v>1</v>
      </c>
      <c r="J30" s="56">
        <v>10</v>
      </c>
      <c r="K30" s="57" t="s">
        <v>367</v>
      </c>
      <c r="L30" s="56">
        <v>1100</v>
      </c>
      <c r="M30" s="57" t="s">
        <v>716</v>
      </c>
      <c r="N30" s="58" t="s">
        <v>227</v>
      </c>
      <c r="O30" s="58" t="s">
        <v>310</v>
      </c>
      <c r="P30" s="102" t="s">
        <v>514</v>
      </c>
      <c r="Q30" s="108">
        <v>6</v>
      </c>
      <c r="R30" s="352">
        <v>40</v>
      </c>
    </row>
    <row r="31" spans="1:18" ht="15" customHeight="1">
      <c r="A31" s="56">
        <v>25</v>
      </c>
      <c r="B31" s="57" t="s">
        <v>472</v>
      </c>
      <c r="C31" s="56">
        <v>1000</v>
      </c>
      <c r="D31" s="57" t="s">
        <v>719</v>
      </c>
      <c r="E31" s="58" t="s">
        <v>314</v>
      </c>
      <c r="F31" s="58" t="s">
        <v>503</v>
      </c>
      <c r="G31" s="58" t="s">
        <v>557</v>
      </c>
      <c r="H31" s="58" t="s">
        <v>229</v>
      </c>
      <c r="I31" s="35">
        <v>2</v>
      </c>
      <c r="J31" s="56">
        <v>18</v>
      </c>
      <c r="K31" s="57" t="s">
        <v>522</v>
      </c>
      <c r="L31" s="56">
        <v>1000</v>
      </c>
      <c r="M31" s="57" t="s">
        <v>359</v>
      </c>
      <c r="N31" s="58" t="s">
        <v>227</v>
      </c>
      <c r="O31" s="58" t="s">
        <v>312</v>
      </c>
      <c r="P31" s="102" t="s">
        <v>508</v>
      </c>
      <c r="Q31" s="108">
        <v>5</v>
      </c>
      <c r="R31" s="352">
        <v>35</v>
      </c>
    </row>
    <row r="32" spans="1:18" ht="15" customHeight="1">
      <c r="A32" s="56">
        <v>26</v>
      </c>
      <c r="B32" s="57" t="s">
        <v>568</v>
      </c>
      <c r="C32" s="56">
        <v>1000</v>
      </c>
      <c r="D32" s="57" t="s">
        <v>777</v>
      </c>
      <c r="E32" s="58" t="s">
        <v>314</v>
      </c>
      <c r="F32" s="58" t="s">
        <v>507</v>
      </c>
      <c r="G32" s="58" t="s">
        <v>557</v>
      </c>
      <c r="H32" s="58" t="s">
        <v>231</v>
      </c>
      <c r="I32" s="35">
        <v>3</v>
      </c>
      <c r="J32" s="56">
        <v>23</v>
      </c>
      <c r="K32" s="57" t="s">
        <v>334</v>
      </c>
      <c r="L32" s="56">
        <v>1100</v>
      </c>
      <c r="M32" s="57" t="s">
        <v>493</v>
      </c>
      <c r="N32" s="58" t="s">
        <v>227</v>
      </c>
      <c r="O32" s="58" t="s">
        <v>314</v>
      </c>
      <c r="P32" s="102" t="s">
        <v>503</v>
      </c>
      <c r="Q32" s="108">
        <v>5</v>
      </c>
      <c r="R32" s="352">
        <v>32</v>
      </c>
    </row>
    <row r="33" spans="1:18" ht="15" customHeight="1">
      <c r="A33" s="56">
        <v>27</v>
      </c>
      <c r="B33" s="57" t="s">
        <v>268</v>
      </c>
      <c r="C33" s="56">
        <v>1260</v>
      </c>
      <c r="D33" s="57" t="s">
        <v>493</v>
      </c>
      <c r="E33" s="58" t="s">
        <v>314</v>
      </c>
      <c r="F33" s="58" t="s">
        <v>508</v>
      </c>
      <c r="G33" s="58" t="s">
        <v>557</v>
      </c>
      <c r="H33" s="58" t="s">
        <v>229</v>
      </c>
      <c r="I33" s="35">
        <v>4</v>
      </c>
      <c r="J33" s="56">
        <v>25</v>
      </c>
      <c r="K33" s="57" t="s">
        <v>472</v>
      </c>
      <c r="L33" s="56">
        <v>1000</v>
      </c>
      <c r="M33" s="57" t="s">
        <v>719</v>
      </c>
      <c r="N33" s="58" t="s">
        <v>227</v>
      </c>
      <c r="O33" s="58" t="s">
        <v>314</v>
      </c>
      <c r="P33" s="102" t="s">
        <v>503</v>
      </c>
      <c r="Q33" s="108">
        <v>5</v>
      </c>
      <c r="R33" s="352">
        <v>30</v>
      </c>
    </row>
    <row r="34" spans="1:18" ht="15" customHeight="1">
      <c r="A34" s="56">
        <v>28</v>
      </c>
      <c r="B34" s="57" t="s">
        <v>449</v>
      </c>
      <c r="C34" s="56">
        <v>1000</v>
      </c>
      <c r="D34" s="57" t="s">
        <v>496</v>
      </c>
      <c r="E34" s="58" t="s">
        <v>314</v>
      </c>
      <c r="F34" s="58" t="s">
        <v>483</v>
      </c>
      <c r="G34" s="58" t="s">
        <v>577</v>
      </c>
      <c r="H34" s="58" t="s">
        <v>230</v>
      </c>
      <c r="I34" s="35">
        <v>5</v>
      </c>
      <c r="J34" s="56">
        <v>29</v>
      </c>
      <c r="K34" s="57" t="s">
        <v>732</v>
      </c>
      <c r="L34" s="56">
        <v>1000</v>
      </c>
      <c r="M34" s="57" t="s">
        <v>377</v>
      </c>
      <c r="N34" s="58" t="s">
        <v>227</v>
      </c>
      <c r="O34" s="58" t="s">
        <v>314</v>
      </c>
      <c r="P34" s="102" t="s">
        <v>483</v>
      </c>
      <c r="Q34" s="108">
        <v>5</v>
      </c>
      <c r="R34" s="352">
        <v>29</v>
      </c>
    </row>
    <row r="35" spans="1:18" ht="15" customHeight="1">
      <c r="A35" s="56">
        <v>29</v>
      </c>
      <c r="B35" s="57" t="s">
        <v>732</v>
      </c>
      <c r="C35" s="56">
        <v>1000</v>
      </c>
      <c r="D35" s="57" t="s">
        <v>377</v>
      </c>
      <c r="E35" s="58" t="s">
        <v>314</v>
      </c>
      <c r="F35" s="58" t="s">
        <v>483</v>
      </c>
      <c r="G35" s="58" t="s">
        <v>505</v>
      </c>
      <c r="H35" s="58" t="s">
        <v>229</v>
      </c>
      <c r="I35" s="35">
        <v>6</v>
      </c>
      <c r="J35" s="56">
        <v>30</v>
      </c>
      <c r="K35" s="57" t="s">
        <v>587</v>
      </c>
      <c r="L35" s="56">
        <v>1000</v>
      </c>
      <c r="M35" s="57" t="s">
        <v>588</v>
      </c>
      <c r="N35" s="58" t="s">
        <v>227</v>
      </c>
      <c r="O35" s="58" t="s">
        <v>314</v>
      </c>
      <c r="P35" s="102" t="s">
        <v>424</v>
      </c>
      <c r="Q35" s="108">
        <v>5</v>
      </c>
      <c r="R35" s="352">
        <v>28</v>
      </c>
    </row>
    <row r="36" spans="1:18" ht="15" customHeight="1">
      <c r="A36" s="56">
        <v>30</v>
      </c>
      <c r="B36" s="57" t="s">
        <v>587</v>
      </c>
      <c r="C36" s="56">
        <v>1000</v>
      </c>
      <c r="D36" s="57" t="s">
        <v>588</v>
      </c>
      <c r="E36" s="58" t="s">
        <v>314</v>
      </c>
      <c r="F36" s="58" t="s">
        <v>424</v>
      </c>
      <c r="G36" s="58" t="s">
        <v>495</v>
      </c>
      <c r="H36" s="58" t="s">
        <v>229</v>
      </c>
      <c r="I36" s="35">
        <v>7</v>
      </c>
      <c r="J36" s="56">
        <v>32</v>
      </c>
      <c r="K36" s="57" t="s">
        <v>420</v>
      </c>
      <c r="L36" s="56">
        <v>1100</v>
      </c>
      <c r="M36" s="57" t="s">
        <v>570</v>
      </c>
      <c r="N36" s="58" t="s">
        <v>227</v>
      </c>
      <c r="O36" s="58" t="s">
        <v>314</v>
      </c>
      <c r="P36" s="102" t="s">
        <v>485</v>
      </c>
      <c r="Q36" s="108">
        <v>5</v>
      </c>
      <c r="R36" s="352">
        <v>27</v>
      </c>
    </row>
    <row r="37" spans="1:18" ht="15" customHeight="1">
      <c r="A37" s="56">
        <v>31</v>
      </c>
      <c r="B37" s="57" t="s">
        <v>403</v>
      </c>
      <c r="C37" s="56">
        <v>1000</v>
      </c>
      <c r="D37" s="57" t="s">
        <v>359</v>
      </c>
      <c r="E37" s="58" t="s">
        <v>314</v>
      </c>
      <c r="F37" s="58" t="s">
        <v>424</v>
      </c>
      <c r="G37" s="58" t="s">
        <v>505</v>
      </c>
      <c r="H37" s="58" t="s">
        <v>229</v>
      </c>
      <c r="I37" s="35">
        <v>8</v>
      </c>
      <c r="J37" s="56">
        <v>34</v>
      </c>
      <c r="K37" s="57" t="s">
        <v>462</v>
      </c>
      <c r="L37" s="56">
        <v>1000</v>
      </c>
      <c r="M37" s="57" t="s">
        <v>359</v>
      </c>
      <c r="N37" s="58" t="s">
        <v>227</v>
      </c>
      <c r="O37" s="58" t="s">
        <v>314</v>
      </c>
      <c r="P37" s="102" t="s">
        <v>484</v>
      </c>
      <c r="Q37" s="108">
        <v>4</v>
      </c>
      <c r="R37" s="352">
        <v>26</v>
      </c>
    </row>
    <row r="38" spans="1:18" ht="15" customHeight="1">
      <c r="A38" s="56">
        <v>32</v>
      </c>
      <c r="B38" s="57" t="s">
        <v>420</v>
      </c>
      <c r="C38" s="56">
        <v>1100</v>
      </c>
      <c r="D38" s="57" t="s">
        <v>570</v>
      </c>
      <c r="E38" s="58" t="s">
        <v>314</v>
      </c>
      <c r="F38" s="58" t="s">
        <v>485</v>
      </c>
      <c r="G38" s="58" t="s">
        <v>565</v>
      </c>
      <c r="H38" s="58" t="s">
        <v>229</v>
      </c>
      <c r="I38" s="35">
        <v>9</v>
      </c>
      <c r="J38" s="56">
        <v>37</v>
      </c>
      <c r="K38" s="57" t="s">
        <v>731</v>
      </c>
      <c r="L38" s="56">
        <v>1000</v>
      </c>
      <c r="M38" s="57" t="s">
        <v>719</v>
      </c>
      <c r="N38" s="58" t="s">
        <v>227</v>
      </c>
      <c r="O38" s="58" t="s">
        <v>317</v>
      </c>
      <c r="P38" s="102" t="s">
        <v>424</v>
      </c>
      <c r="Q38" s="108">
        <v>4</v>
      </c>
      <c r="R38" s="352">
        <v>25</v>
      </c>
    </row>
    <row r="39" spans="1:18" ht="15" customHeight="1">
      <c r="A39" s="56">
        <v>33</v>
      </c>
      <c r="B39" s="57" t="s">
        <v>461</v>
      </c>
      <c r="C39" s="56">
        <v>1000</v>
      </c>
      <c r="D39" s="57" t="s">
        <v>719</v>
      </c>
      <c r="E39" s="58" t="s">
        <v>314</v>
      </c>
      <c r="F39" s="58" t="s">
        <v>416</v>
      </c>
      <c r="G39" s="58" t="s">
        <v>586</v>
      </c>
      <c r="H39" s="58" t="s">
        <v>230</v>
      </c>
      <c r="I39" s="35">
        <v>10</v>
      </c>
      <c r="J39" s="56">
        <v>39</v>
      </c>
      <c r="K39" s="57" t="s">
        <v>530</v>
      </c>
      <c r="L39" s="56">
        <v>1000</v>
      </c>
      <c r="M39" s="57" t="s">
        <v>87</v>
      </c>
      <c r="N39" s="58" t="s">
        <v>227</v>
      </c>
      <c r="O39" s="58" t="s">
        <v>317</v>
      </c>
      <c r="P39" s="102" t="s">
        <v>485</v>
      </c>
      <c r="Q39" s="108">
        <v>4</v>
      </c>
      <c r="R39" s="352">
        <v>24</v>
      </c>
    </row>
    <row r="40" spans="1:18" ht="15" customHeight="1">
      <c r="A40" s="56">
        <v>34</v>
      </c>
      <c r="B40" s="57" t="s">
        <v>462</v>
      </c>
      <c r="C40" s="56">
        <v>1000</v>
      </c>
      <c r="D40" s="57" t="s">
        <v>359</v>
      </c>
      <c r="E40" s="58" t="s">
        <v>314</v>
      </c>
      <c r="F40" s="58" t="s">
        <v>484</v>
      </c>
      <c r="G40" s="58" t="s">
        <v>514</v>
      </c>
      <c r="H40" s="58" t="s">
        <v>230</v>
      </c>
      <c r="I40" s="35">
        <v>11</v>
      </c>
      <c r="J40" s="56">
        <v>42</v>
      </c>
      <c r="K40" s="57" t="s">
        <v>443</v>
      </c>
      <c r="L40" s="56">
        <v>1000</v>
      </c>
      <c r="M40" s="57" t="s">
        <v>496</v>
      </c>
      <c r="N40" s="58" t="s">
        <v>227</v>
      </c>
      <c r="O40" s="58" t="s">
        <v>318</v>
      </c>
      <c r="P40" s="102" t="s">
        <v>517</v>
      </c>
      <c r="Q40" s="108">
        <v>4</v>
      </c>
      <c r="R40" s="352">
        <v>23</v>
      </c>
    </row>
    <row r="41" spans="1:18" ht="15" customHeight="1">
      <c r="A41" s="56">
        <v>35</v>
      </c>
      <c r="B41" s="57" t="s">
        <v>429</v>
      </c>
      <c r="C41" s="56">
        <v>1000</v>
      </c>
      <c r="D41" s="57" t="s">
        <v>493</v>
      </c>
      <c r="E41" s="58" t="s">
        <v>317</v>
      </c>
      <c r="F41" s="58" t="s">
        <v>517</v>
      </c>
      <c r="G41" s="58" t="s">
        <v>499</v>
      </c>
      <c r="H41" s="58" t="s">
        <v>230</v>
      </c>
      <c r="I41" s="35">
        <v>12</v>
      </c>
      <c r="J41" s="56">
        <v>45</v>
      </c>
      <c r="K41" s="57" t="s">
        <v>780</v>
      </c>
      <c r="L41" s="56">
        <v>1000</v>
      </c>
      <c r="M41" s="57" t="s">
        <v>108</v>
      </c>
      <c r="N41" s="58" t="s">
        <v>227</v>
      </c>
      <c r="O41" s="58" t="s">
        <v>318</v>
      </c>
      <c r="P41" s="102" t="s">
        <v>413</v>
      </c>
      <c r="Q41" s="108">
        <v>4</v>
      </c>
      <c r="R41" s="352">
        <v>22</v>
      </c>
    </row>
    <row r="42" spans="1:18" ht="15" customHeight="1">
      <c r="A42" s="56">
        <v>36</v>
      </c>
      <c r="B42" s="57" t="s">
        <v>453</v>
      </c>
      <c r="C42" s="56">
        <v>1100</v>
      </c>
      <c r="D42" s="57" t="s">
        <v>714</v>
      </c>
      <c r="E42" s="58" t="s">
        <v>317</v>
      </c>
      <c r="F42" s="58" t="s">
        <v>483</v>
      </c>
      <c r="G42" s="58" t="s">
        <v>577</v>
      </c>
      <c r="H42" s="58" t="s">
        <v>230</v>
      </c>
      <c r="I42" s="35">
        <v>13</v>
      </c>
      <c r="J42" s="56">
        <v>46</v>
      </c>
      <c r="K42" s="57" t="s">
        <v>781</v>
      </c>
      <c r="L42" s="56">
        <v>1000</v>
      </c>
      <c r="M42" s="57" t="s">
        <v>719</v>
      </c>
      <c r="N42" s="58" t="s">
        <v>227</v>
      </c>
      <c r="O42" s="58" t="s">
        <v>318</v>
      </c>
      <c r="P42" s="102" t="s">
        <v>413</v>
      </c>
      <c r="Q42" s="108">
        <v>4</v>
      </c>
      <c r="R42" s="352">
        <v>21</v>
      </c>
    </row>
    <row r="43" spans="1:18" ht="15" customHeight="1">
      <c r="A43" s="56">
        <v>37</v>
      </c>
      <c r="B43" s="57" t="s">
        <v>731</v>
      </c>
      <c r="C43" s="56">
        <v>1000</v>
      </c>
      <c r="D43" s="57" t="s">
        <v>719</v>
      </c>
      <c r="E43" s="58" t="s">
        <v>317</v>
      </c>
      <c r="F43" s="58" t="s">
        <v>424</v>
      </c>
      <c r="G43" s="58" t="s">
        <v>499</v>
      </c>
      <c r="H43" s="58" t="s">
        <v>230</v>
      </c>
      <c r="I43" s="35">
        <v>14</v>
      </c>
      <c r="J43" s="56">
        <v>48</v>
      </c>
      <c r="K43" s="57" t="s">
        <v>603</v>
      </c>
      <c r="L43" s="56">
        <v>1000</v>
      </c>
      <c r="M43" s="57" t="s">
        <v>496</v>
      </c>
      <c r="N43" s="58" t="s">
        <v>227</v>
      </c>
      <c r="O43" s="58" t="s">
        <v>318</v>
      </c>
      <c r="P43" s="102" t="s">
        <v>415</v>
      </c>
      <c r="Q43" s="108">
        <v>3</v>
      </c>
      <c r="R43" s="352">
        <v>20</v>
      </c>
    </row>
    <row r="44" spans="1:18" ht="15" customHeight="1">
      <c r="A44" s="56">
        <v>38</v>
      </c>
      <c r="B44" s="57" t="s">
        <v>450</v>
      </c>
      <c r="C44" s="56">
        <v>1000</v>
      </c>
      <c r="D44" s="57" t="s">
        <v>496</v>
      </c>
      <c r="E44" s="58" t="s">
        <v>317</v>
      </c>
      <c r="F44" s="58" t="s">
        <v>411</v>
      </c>
      <c r="G44" s="58" t="s">
        <v>586</v>
      </c>
      <c r="H44" s="58" t="s">
        <v>230</v>
      </c>
      <c r="I44" s="35">
        <v>15</v>
      </c>
      <c r="J44" s="56">
        <v>50</v>
      </c>
      <c r="K44" s="57" t="s">
        <v>463</v>
      </c>
      <c r="L44" s="56">
        <v>1000</v>
      </c>
      <c r="M44" s="57" t="s">
        <v>588</v>
      </c>
      <c r="N44" s="58" t="s">
        <v>227</v>
      </c>
      <c r="O44" s="58" t="s">
        <v>318</v>
      </c>
      <c r="P44" s="102" t="s">
        <v>601</v>
      </c>
      <c r="Q44" s="108">
        <v>4</v>
      </c>
      <c r="R44" s="352">
        <v>19</v>
      </c>
    </row>
    <row r="45" spans="1:18" ht="15" customHeight="1">
      <c r="A45" s="56">
        <v>39</v>
      </c>
      <c r="B45" s="57" t="s">
        <v>530</v>
      </c>
      <c r="C45" s="56">
        <v>1000</v>
      </c>
      <c r="D45" s="57" t="s">
        <v>87</v>
      </c>
      <c r="E45" s="58" t="s">
        <v>317</v>
      </c>
      <c r="F45" s="58" t="s">
        <v>485</v>
      </c>
      <c r="G45" s="58" t="s">
        <v>586</v>
      </c>
      <c r="H45" s="58" t="s">
        <v>230</v>
      </c>
      <c r="I45" s="35">
        <v>16</v>
      </c>
      <c r="J45" s="56">
        <v>51</v>
      </c>
      <c r="K45" s="57" t="s">
        <v>783</v>
      </c>
      <c r="L45" s="56">
        <v>1000</v>
      </c>
      <c r="M45" s="57" t="s">
        <v>588</v>
      </c>
      <c r="N45" s="58" t="s">
        <v>227</v>
      </c>
      <c r="O45" s="58" t="s">
        <v>318</v>
      </c>
      <c r="P45" s="102" t="s">
        <v>315</v>
      </c>
      <c r="Q45" s="108">
        <v>3</v>
      </c>
      <c r="R45" s="352">
        <v>18</v>
      </c>
    </row>
    <row r="46" spans="1:18" ht="15" customHeight="1">
      <c r="A46" s="56">
        <v>40</v>
      </c>
      <c r="B46" s="57" t="s">
        <v>333</v>
      </c>
      <c r="C46" s="56">
        <v>1100</v>
      </c>
      <c r="D46" s="57" t="s">
        <v>493</v>
      </c>
      <c r="E46" s="58" t="s">
        <v>317</v>
      </c>
      <c r="F46" s="58" t="s">
        <v>416</v>
      </c>
      <c r="G46" s="58" t="s">
        <v>505</v>
      </c>
      <c r="H46" s="58" t="s">
        <v>230</v>
      </c>
      <c r="I46" s="35">
        <v>17</v>
      </c>
      <c r="J46" s="56">
        <v>54</v>
      </c>
      <c r="K46" s="57" t="s">
        <v>734</v>
      </c>
      <c r="L46" s="56">
        <v>1000</v>
      </c>
      <c r="M46" s="57" t="s">
        <v>377</v>
      </c>
      <c r="N46" s="58" t="s">
        <v>227</v>
      </c>
      <c r="O46" s="58" t="s">
        <v>321</v>
      </c>
      <c r="P46" s="102" t="s">
        <v>411</v>
      </c>
      <c r="Q46" s="108">
        <v>3</v>
      </c>
      <c r="R46" s="352">
        <v>17</v>
      </c>
    </row>
    <row r="47" spans="1:18" ht="15" customHeight="1">
      <c r="A47" s="56">
        <v>41</v>
      </c>
      <c r="B47" s="57" t="s">
        <v>778</v>
      </c>
      <c r="C47" s="56">
        <v>1000</v>
      </c>
      <c r="D47" s="57" t="s">
        <v>779</v>
      </c>
      <c r="E47" s="58" t="s">
        <v>317</v>
      </c>
      <c r="F47" s="58" t="s">
        <v>416</v>
      </c>
      <c r="G47" s="58" t="s">
        <v>503</v>
      </c>
      <c r="H47" s="58" t="s">
        <v>230</v>
      </c>
      <c r="I47" s="35">
        <v>18</v>
      </c>
      <c r="J47" s="56">
        <v>55</v>
      </c>
      <c r="K47" s="57" t="s">
        <v>444</v>
      </c>
      <c r="L47" s="56">
        <v>1000</v>
      </c>
      <c r="M47" s="57" t="s">
        <v>359</v>
      </c>
      <c r="N47" s="58" t="s">
        <v>227</v>
      </c>
      <c r="O47" s="58" t="s">
        <v>321</v>
      </c>
      <c r="P47" s="102" t="s">
        <v>412</v>
      </c>
      <c r="Q47" s="108">
        <v>2</v>
      </c>
      <c r="R47" s="352">
        <v>16</v>
      </c>
    </row>
    <row r="48" spans="1:18" ht="15" customHeight="1">
      <c r="A48" s="56">
        <v>42</v>
      </c>
      <c r="B48" s="57" t="s">
        <v>443</v>
      </c>
      <c r="C48" s="56">
        <v>1000</v>
      </c>
      <c r="D48" s="57" t="s">
        <v>496</v>
      </c>
      <c r="E48" s="58" t="s">
        <v>318</v>
      </c>
      <c r="F48" s="58" t="s">
        <v>517</v>
      </c>
      <c r="G48" s="58" t="s">
        <v>548</v>
      </c>
      <c r="H48" s="58" t="s">
        <v>230</v>
      </c>
      <c r="I48" s="35">
        <v>19</v>
      </c>
      <c r="J48" s="56">
        <v>56</v>
      </c>
      <c r="K48" s="57" t="s">
        <v>445</v>
      </c>
      <c r="L48" s="56">
        <v>1000</v>
      </c>
      <c r="M48" s="57" t="s">
        <v>588</v>
      </c>
      <c r="N48" s="58" t="s">
        <v>227</v>
      </c>
      <c r="O48" s="58" t="s">
        <v>321</v>
      </c>
      <c r="P48" s="102" t="s">
        <v>415</v>
      </c>
      <c r="Q48" s="108">
        <v>3</v>
      </c>
      <c r="R48" s="352">
        <v>15</v>
      </c>
    </row>
    <row r="49" spans="1:18" ht="15" customHeight="1">
      <c r="A49" s="56">
        <v>43</v>
      </c>
      <c r="B49" s="57" t="s">
        <v>58</v>
      </c>
      <c r="C49" s="56">
        <v>1000</v>
      </c>
      <c r="D49" s="57" t="s">
        <v>235</v>
      </c>
      <c r="E49" s="58" t="s">
        <v>318</v>
      </c>
      <c r="F49" s="58" t="s">
        <v>423</v>
      </c>
      <c r="G49" s="58" t="s">
        <v>499</v>
      </c>
      <c r="H49" s="58" t="s">
        <v>231</v>
      </c>
      <c r="I49" s="35">
        <v>20</v>
      </c>
      <c r="J49" s="56">
        <v>58</v>
      </c>
      <c r="K49" s="57" t="s">
        <v>534</v>
      </c>
      <c r="L49" s="56">
        <v>1000</v>
      </c>
      <c r="M49" s="57" t="s">
        <v>87</v>
      </c>
      <c r="N49" s="58" t="s">
        <v>227</v>
      </c>
      <c r="O49" s="58" t="s">
        <v>321</v>
      </c>
      <c r="P49" s="102" t="s">
        <v>597</v>
      </c>
      <c r="Q49" s="108">
        <v>3</v>
      </c>
      <c r="R49" s="352">
        <v>14</v>
      </c>
    </row>
    <row r="50" spans="1:18" ht="15" customHeight="1">
      <c r="A50" s="56">
        <v>44</v>
      </c>
      <c r="B50" s="57" t="s">
        <v>408</v>
      </c>
      <c r="C50" s="56">
        <v>1000</v>
      </c>
      <c r="D50" s="57" t="s">
        <v>496</v>
      </c>
      <c r="E50" s="58" t="s">
        <v>318</v>
      </c>
      <c r="F50" s="58" t="s">
        <v>483</v>
      </c>
      <c r="G50" s="58" t="s">
        <v>495</v>
      </c>
      <c r="H50" s="58" t="s">
        <v>230</v>
      </c>
      <c r="I50" s="35">
        <v>21</v>
      </c>
      <c r="J50" s="56">
        <v>60</v>
      </c>
      <c r="K50" s="57" t="s">
        <v>529</v>
      </c>
      <c r="L50" s="56">
        <v>1000</v>
      </c>
      <c r="M50" s="57" t="s">
        <v>493</v>
      </c>
      <c r="N50" s="58" t="s">
        <v>227</v>
      </c>
      <c r="O50" s="58" t="s">
        <v>323</v>
      </c>
      <c r="P50" s="102" t="s">
        <v>423</v>
      </c>
      <c r="Q50" s="108">
        <v>3</v>
      </c>
      <c r="R50" s="352">
        <v>13</v>
      </c>
    </row>
    <row r="51" spans="1:18" ht="15" customHeight="1">
      <c r="A51" s="56">
        <v>45</v>
      </c>
      <c r="B51" s="57" t="s">
        <v>780</v>
      </c>
      <c r="C51" s="56">
        <v>1000</v>
      </c>
      <c r="D51" s="57" t="s">
        <v>108</v>
      </c>
      <c r="E51" s="58" t="s">
        <v>318</v>
      </c>
      <c r="F51" s="58" t="s">
        <v>413</v>
      </c>
      <c r="G51" s="58" t="s">
        <v>503</v>
      </c>
      <c r="H51" s="58" t="s">
        <v>230</v>
      </c>
      <c r="I51" s="35">
        <v>22</v>
      </c>
      <c r="J51" s="56">
        <v>62</v>
      </c>
      <c r="K51" s="57" t="s">
        <v>595</v>
      </c>
      <c r="L51" s="56">
        <v>1000</v>
      </c>
      <c r="M51" s="57" t="s">
        <v>720</v>
      </c>
      <c r="N51" s="58" t="s">
        <v>227</v>
      </c>
      <c r="O51" s="58" t="s">
        <v>323</v>
      </c>
      <c r="P51" s="102" t="s">
        <v>601</v>
      </c>
      <c r="Q51" s="108">
        <v>3</v>
      </c>
      <c r="R51" s="352">
        <v>12</v>
      </c>
    </row>
    <row r="52" spans="1:18" ht="15" customHeight="1">
      <c r="A52" s="56">
        <v>46</v>
      </c>
      <c r="B52" s="57" t="s">
        <v>781</v>
      </c>
      <c r="C52" s="56">
        <v>1000</v>
      </c>
      <c r="D52" s="57" t="s">
        <v>719</v>
      </c>
      <c r="E52" s="58" t="s">
        <v>318</v>
      </c>
      <c r="F52" s="58" t="s">
        <v>413</v>
      </c>
      <c r="G52" s="58" t="s">
        <v>512</v>
      </c>
      <c r="H52" s="58" t="s">
        <v>230</v>
      </c>
      <c r="I52" s="35">
        <v>23</v>
      </c>
      <c r="J52" s="56">
        <v>65</v>
      </c>
      <c r="K52" s="57" t="s">
        <v>735</v>
      </c>
      <c r="L52" s="56">
        <v>1000</v>
      </c>
      <c r="M52" s="57" t="s">
        <v>108</v>
      </c>
      <c r="N52" s="58" t="s">
        <v>227</v>
      </c>
      <c r="O52" s="58" t="s">
        <v>323</v>
      </c>
      <c r="P52" s="102" t="s">
        <v>313</v>
      </c>
      <c r="Q52" s="108">
        <v>2</v>
      </c>
      <c r="R52" s="352">
        <v>11</v>
      </c>
    </row>
    <row r="53" spans="1:18" ht="15" customHeight="1">
      <c r="A53" s="56">
        <v>47</v>
      </c>
      <c r="B53" s="57" t="s">
        <v>593</v>
      </c>
      <c r="C53" s="56">
        <v>1000</v>
      </c>
      <c r="D53" s="57" t="s">
        <v>782</v>
      </c>
      <c r="E53" s="58" t="s">
        <v>318</v>
      </c>
      <c r="F53" s="58" t="s">
        <v>425</v>
      </c>
      <c r="G53" s="58" t="s">
        <v>508</v>
      </c>
      <c r="H53" s="58" t="s">
        <v>231</v>
      </c>
      <c r="I53" s="35">
        <v>24</v>
      </c>
      <c r="J53" s="56">
        <v>66</v>
      </c>
      <c r="K53" s="57" t="s">
        <v>738</v>
      </c>
      <c r="L53" s="56">
        <v>1000</v>
      </c>
      <c r="M53" s="57" t="s">
        <v>87</v>
      </c>
      <c r="N53" s="58" t="s">
        <v>227</v>
      </c>
      <c r="O53" s="58" t="s">
        <v>324</v>
      </c>
      <c r="P53" s="102" t="s">
        <v>428</v>
      </c>
      <c r="Q53" s="108">
        <v>2</v>
      </c>
      <c r="R53" s="352">
        <v>10</v>
      </c>
    </row>
    <row r="54" spans="1:18" ht="15" customHeight="1">
      <c r="A54" s="56">
        <v>48</v>
      </c>
      <c r="B54" s="57" t="s">
        <v>603</v>
      </c>
      <c r="C54" s="56">
        <v>1000</v>
      </c>
      <c r="D54" s="57" t="s">
        <v>496</v>
      </c>
      <c r="E54" s="58" t="s">
        <v>318</v>
      </c>
      <c r="F54" s="58" t="s">
        <v>415</v>
      </c>
      <c r="G54" s="58" t="s">
        <v>483</v>
      </c>
      <c r="H54" s="58" t="s">
        <v>231</v>
      </c>
      <c r="I54" s="35">
        <v>25</v>
      </c>
      <c r="J54" s="56">
        <v>67</v>
      </c>
      <c r="K54" s="57" t="s">
        <v>602</v>
      </c>
      <c r="L54" s="56">
        <v>1000</v>
      </c>
      <c r="M54" s="57" t="s">
        <v>720</v>
      </c>
      <c r="N54" s="58" t="s">
        <v>227</v>
      </c>
      <c r="O54" s="58" t="s">
        <v>324</v>
      </c>
      <c r="P54" s="102" t="s">
        <v>315</v>
      </c>
      <c r="Q54" s="108">
        <v>2</v>
      </c>
      <c r="R54" s="352">
        <v>9</v>
      </c>
    </row>
    <row r="55" spans="1:18" ht="15" customHeight="1">
      <c r="A55" s="56">
        <v>49</v>
      </c>
      <c r="B55" s="57" t="s">
        <v>747</v>
      </c>
      <c r="C55" s="56">
        <v>1000</v>
      </c>
      <c r="D55" s="57" t="s">
        <v>377</v>
      </c>
      <c r="E55" s="58" t="s">
        <v>318</v>
      </c>
      <c r="F55" s="58" t="s">
        <v>428</v>
      </c>
      <c r="G55" s="58" t="s">
        <v>509</v>
      </c>
      <c r="H55" s="58" t="s">
        <v>230</v>
      </c>
      <c r="I55" s="35">
        <v>26</v>
      </c>
      <c r="J55" s="56">
        <v>69</v>
      </c>
      <c r="K55" s="57" t="s">
        <v>737</v>
      </c>
      <c r="L55" s="56">
        <v>1000</v>
      </c>
      <c r="M55" s="57" t="s">
        <v>87</v>
      </c>
      <c r="N55" s="58" t="s">
        <v>227</v>
      </c>
      <c r="O55" s="58" t="s">
        <v>324</v>
      </c>
      <c r="P55" s="102" t="s">
        <v>605</v>
      </c>
      <c r="Q55" s="108">
        <v>2</v>
      </c>
      <c r="R55" s="352">
        <v>8</v>
      </c>
    </row>
    <row r="56" spans="1:18" ht="15" customHeight="1">
      <c r="A56" s="56">
        <v>50</v>
      </c>
      <c r="B56" s="57" t="s">
        <v>463</v>
      </c>
      <c r="C56" s="56">
        <v>1000</v>
      </c>
      <c r="D56" s="57" t="s">
        <v>588</v>
      </c>
      <c r="E56" s="58" t="s">
        <v>318</v>
      </c>
      <c r="F56" s="58" t="s">
        <v>601</v>
      </c>
      <c r="G56" s="58" t="s">
        <v>483</v>
      </c>
      <c r="H56" s="58" t="s">
        <v>230</v>
      </c>
      <c r="I56" s="35">
        <v>27</v>
      </c>
      <c r="J56" s="56">
        <v>71</v>
      </c>
      <c r="K56" s="57" t="s">
        <v>794</v>
      </c>
      <c r="L56" s="56">
        <v>1000</v>
      </c>
      <c r="M56" s="57" t="s">
        <v>720</v>
      </c>
      <c r="N56" s="58" t="s">
        <v>227</v>
      </c>
      <c r="O56" s="58" t="s">
        <v>325</v>
      </c>
      <c r="P56" s="102" t="s">
        <v>320</v>
      </c>
      <c r="Q56" s="108">
        <v>1</v>
      </c>
      <c r="R56" s="352">
        <v>7</v>
      </c>
    </row>
    <row r="57" spans="1:10" ht="15" customHeight="1">
      <c r="A57" s="56">
        <v>51</v>
      </c>
      <c r="B57" s="57" t="s">
        <v>783</v>
      </c>
      <c r="C57" s="56">
        <v>1000</v>
      </c>
      <c r="D57" s="57" t="s">
        <v>588</v>
      </c>
      <c r="E57" s="58" t="s">
        <v>318</v>
      </c>
      <c r="F57" s="58" t="s">
        <v>315</v>
      </c>
      <c r="G57" s="58" t="s">
        <v>483</v>
      </c>
      <c r="H57" s="58" t="s">
        <v>231</v>
      </c>
      <c r="I57" s="35"/>
      <c r="J57" s="56"/>
    </row>
    <row r="58" spans="1:9" ht="15" customHeight="1">
      <c r="A58" s="56">
        <v>52</v>
      </c>
      <c r="B58" s="57" t="s">
        <v>784</v>
      </c>
      <c r="C58" s="56">
        <v>1000</v>
      </c>
      <c r="D58" s="57" t="s">
        <v>785</v>
      </c>
      <c r="E58" s="58" t="s">
        <v>321</v>
      </c>
      <c r="F58" s="58" t="s">
        <v>509</v>
      </c>
      <c r="G58" s="58" t="s">
        <v>571</v>
      </c>
      <c r="H58" s="58" t="s">
        <v>232</v>
      </c>
      <c r="I58" s="49"/>
    </row>
    <row r="59" spans="1:10" ht="15" customHeight="1">
      <c r="A59" s="56">
        <v>53</v>
      </c>
      <c r="B59" s="57" t="s">
        <v>338</v>
      </c>
      <c r="C59" s="56">
        <v>1000</v>
      </c>
      <c r="D59" s="57" t="s">
        <v>359</v>
      </c>
      <c r="E59" s="58" t="s">
        <v>321</v>
      </c>
      <c r="F59" s="58" t="s">
        <v>411</v>
      </c>
      <c r="G59" s="58" t="s">
        <v>497</v>
      </c>
      <c r="H59" s="58" t="s">
        <v>231</v>
      </c>
      <c r="I59" s="49"/>
      <c r="J59" s="52" t="s">
        <v>435</v>
      </c>
    </row>
    <row r="60" spans="1:9" ht="15" customHeight="1">
      <c r="A60" s="56">
        <v>54</v>
      </c>
      <c r="B60" s="57" t="s">
        <v>734</v>
      </c>
      <c r="C60" s="56">
        <v>1000</v>
      </c>
      <c r="D60" s="57" t="s">
        <v>377</v>
      </c>
      <c r="E60" s="58" t="s">
        <v>321</v>
      </c>
      <c r="F60" s="58" t="s">
        <v>411</v>
      </c>
      <c r="G60" s="58" t="s">
        <v>565</v>
      </c>
      <c r="H60" s="58" t="s">
        <v>231</v>
      </c>
      <c r="I60" s="49"/>
    </row>
    <row r="61" spans="1:17" ht="15" customHeight="1">
      <c r="A61" s="56">
        <v>55</v>
      </c>
      <c r="B61" s="57" t="s">
        <v>444</v>
      </c>
      <c r="C61" s="56">
        <v>1000</v>
      </c>
      <c r="D61" s="57" t="s">
        <v>359</v>
      </c>
      <c r="E61" s="58" t="s">
        <v>321</v>
      </c>
      <c r="F61" s="58" t="s">
        <v>412</v>
      </c>
      <c r="G61" s="58" t="s">
        <v>497</v>
      </c>
      <c r="H61" s="58" t="s">
        <v>232</v>
      </c>
      <c r="I61" s="35"/>
      <c r="J61" s="53" t="s">
        <v>410</v>
      </c>
      <c r="K61" s="54" t="s">
        <v>221</v>
      </c>
      <c r="L61" s="53" t="s">
        <v>238</v>
      </c>
      <c r="M61" s="54" t="s">
        <v>272</v>
      </c>
      <c r="N61" s="55" t="s">
        <v>404</v>
      </c>
      <c r="O61" s="55" t="s">
        <v>222</v>
      </c>
      <c r="P61" s="55" t="s">
        <v>223</v>
      </c>
      <c r="Q61" s="221" t="s">
        <v>773</v>
      </c>
    </row>
    <row r="62" spans="1:18" ht="15" customHeight="1">
      <c r="A62" s="56">
        <v>56</v>
      </c>
      <c r="B62" s="236" t="s">
        <v>786</v>
      </c>
      <c r="C62" s="235">
        <v>1000</v>
      </c>
      <c r="D62" s="236" t="s">
        <v>787</v>
      </c>
      <c r="E62" s="58" t="s">
        <v>321</v>
      </c>
      <c r="F62" s="58" t="s">
        <v>419</v>
      </c>
      <c r="G62" s="58" t="s">
        <v>514</v>
      </c>
      <c r="H62" s="58" t="s">
        <v>232</v>
      </c>
      <c r="I62" s="35">
        <v>1</v>
      </c>
      <c r="J62" s="56">
        <v>4</v>
      </c>
      <c r="K62" s="57" t="s">
        <v>290</v>
      </c>
      <c r="L62" s="56">
        <v>1360</v>
      </c>
      <c r="M62" s="57" t="s">
        <v>359</v>
      </c>
      <c r="N62" s="58" t="s">
        <v>228</v>
      </c>
      <c r="O62" s="58" t="s">
        <v>487</v>
      </c>
      <c r="P62" s="102" t="s">
        <v>577</v>
      </c>
      <c r="Q62" s="108">
        <v>7</v>
      </c>
      <c r="R62" s="352">
        <v>40</v>
      </c>
    </row>
    <row r="63" spans="1:18" ht="15" customHeight="1">
      <c r="A63" s="56">
        <v>57</v>
      </c>
      <c r="B63" s="57" t="s">
        <v>788</v>
      </c>
      <c r="C63" s="56">
        <v>1000</v>
      </c>
      <c r="D63" s="57" t="s">
        <v>789</v>
      </c>
      <c r="E63" s="58" t="s">
        <v>321</v>
      </c>
      <c r="F63" s="58" t="s">
        <v>417</v>
      </c>
      <c r="G63" s="58" t="s">
        <v>439</v>
      </c>
      <c r="H63" s="58" t="s">
        <v>231</v>
      </c>
      <c r="I63" s="35">
        <v>2</v>
      </c>
      <c r="J63" s="56">
        <v>6</v>
      </c>
      <c r="K63" s="57" t="s">
        <v>330</v>
      </c>
      <c r="L63" s="56">
        <v>1100</v>
      </c>
      <c r="M63" s="57" t="s">
        <v>493</v>
      </c>
      <c r="N63" s="58" t="s">
        <v>228</v>
      </c>
      <c r="O63" s="58" t="s">
        <v>477</v>
      </c>
      <c r="P63" s="102" t="s">
        <v>512</v>
      </c>
      <c r="Q63" s="108">
        <v>6</v>
      </c>
      <c r="R63" s="352">
        <v>35</v>
      </c>
    </row>
    <row r="64" spans="1:18" ht="15" customHeight="1">
      <c r="A64" s="56">
        <v>58</v>
      </c>
      <c r="B64" s="57" t="s">
        <v>445</v>
      </c>
      <c r="C64" s="56">
        <v>1000</v>
      </c>
      <c r="D64" s="57" t="s">
        <v>588</v>
      </c>
      <c r="E64" s="58" t="s">
        <v>321</v>
      </c>
      <c r="F64" s="58" t="s">
        <v>415</v>
      </c>
      <c r="G64" s="58" t="s">
        <v>424</v>
      </c>
      <c r="H64" s="58" t="s">
        <v>231</v>
      </c>
      <c r="I64" s="35">
        <v>3</v>
      </c>
      <c r="J64" s="56">
        <v>13</v>
      </c>
      <c r="K64" s="57" t="s">
        <v>289</v>
      </c>
      <c r="L64" s="56">
        <v>1279</v>
      </c>
      <c r="M64" s="57" t="s">
        <v>359</v>
      </c>
      <c r="N64" s="58" t="s">
        <v>228</v>
      </c>
      <c r="O64" s="58" t="s">
        <v>310</v>
      </c>
      <c r="P64" s="102" t="s">
        <v>439</v>
      </c>
      <c r="Q64" s="108">
        <v>6</v>
      </c>
      <c r="R64" s="352">
        <v>32</v>
      </c>
    </row>
    <row r="65" spans="1:18" ht="15" customHeight="1">
      <c r="A65" s="56">
        <v>59</v>
      </c>
      <c r="B65" s="57" t="s">
        <v>749</v>
      </c>
      <c r="C65" s="56">
        <v>1000</v>
      </c>
      <c r="D65" s="57" t="s">
        <v>720</v>
      </c>
      <c r="E65" s="58" t="s">
        <v>321</v>
      </c>
      <c r="F65" s="58" t="s">
        <v>428</v>
      </c>
      <c r="G65" s="58" t="s">
        <v>424</v>
      </c>
      <c r="H65" s="58" t="s">
        <v>231</v>
      </c>
      <c r="I65" s="35">
        <v>4</v>
      </c>
      <c r="J65" s="56">
        <v>14</v>
      </c>
      <c r="K65" s="57" t="s">
        <v>102</v>
      </c>
      <c r="L65" s="56">
        <v>1100</v>
      </c>
      <c r="M65" s="57" t="s">
        <v>570</v>
      </c>
      <c r="N65" s="58" t="s">
        <v>228</v>
      </c>
      <c r="O65" s="58" t="s">
        <v>310</v>
      </c>
      <c r="P65" s="102" t="s">
        <v>440</v>
      </c>
      <c r="Q65" s="108">
        <v>6</v>
      </c>
      <c r="R65" s="352">
        <v>30</v>
      </c>
    </row>
    <row r="66" spans="1:18" ht="15" customHeight="1">
      <c r="A66" s="56">
        <v>60</v>
      </c>
      <c r="B66" s="57" t="s">
        <v>534</v>
      </c>
      <c r="C66" s="56">
        <v>1000</v>
      </c>
      <c r="D66" s="57" t="s">
        <v>87</v>
      </c>
      <c r="E66" s="58" t="s">
        <v>321</v>
      </c>
      <c r="F66" s="58" t="s">
        <v>597</v>
      </c>
      <c r="G66" s="58" t="s">
        <v>485</v>
      </c>
      <c r="H66" s="58" t="s">
        <v>231</v>
      </c>
      <c r="I66" s="35">
        <v>5</v>
      </c>
      <c r="J66" s="56">
        <v>21</v>
      </c>
      <c r="K66" s="57" t="s">
        <v>292</v>
      </c>
      <c r="L66" s="56">
        <v>1000</v>
      </c>
      <c r="M66" s="57" t="s">
        <v>496</v>
      </c>
      <c r="N66" s="58" t="s">
        <v>228</v>
      </c>
      <c r="O66" s="58" t="s">
        <v>312</v>
      </c>
      <c r="P66" s="102" t="s">
        <v>485</v>
      </c>
      <c r="Q66" s="108">
        <v>5</v>
      </c>
      <c r="R66" s="352">
        <v>29</v>
      </c>
    </row>
    <row r="67" spans="1:18" ht="15" customHeight="1">
      <c r="A67" s="56">
        <v>61</v>
      </c>
      <c r="B67" s="57" t="s">
        <v>740</v>
      </c>
      <c r="C67" s="56">
        <v>1000</v>
      </c>
      <c r="D67" s="57" t="s">
        <v>719</v>
      </c>
      <c r="E67" s="58" t="s">
        <v>321</v>
      </c>
      <c r="F67" s="58" t="s">
        <v>597</v>
      </c>
      <c r="G67" s="58" t="s">
        <v>485</v>
      </c>
      <c r="H67" s="58" t="s">
        <v>232</v>
      </c>
      <c r="I67" s="35">
        <v>6</v>
      </c>
      <c r="J67" s="56">
        <v>27</v>
      </c>
      <c r="K67" s="57" t="s">
        <v>268</v>
      </c>
      <c r="L67" s="56">
        <v>1260</v>
      </c>
      <c r="M67" s="57" t="s">
        <v>493</v>
      </c>
      <c r="N67" s="58" t="s">
        <v>228</v>
      </c>
      <c r="O67" s="58" t="s">
        <v>314</v>
      </c>
      <c r="P67" s="102" t="s">
        <v>508</v>
      </c>
      <c r="Q67" s="108">
        <v>5</v>
      </c>
      <c r="R67" s="352">
        <v>28</v>
      </c>
    </row>
    <row r="68" spans="1:18" ht="15" customHeight="1">
      <c r="A68" s="56">
        <v>62</v>
      </c>
      <c r="B68" s="57" t="s">
        <v>529</v>
      </c>
      <c r="C68" s="56">
        <v>1000</v>
      </c>
      <c r="D68" s="57" t="s">
        <v>493</v>
      </c>
      <c r="E68" s="58" t="s">
        <v>323</v>
      </c>
      <c r="F68" s="58" t="s">
        <v>423</v>
      </c>
      <c r="G68" s="58" t="s">
        <v>495</v>
      </c>
      <c r="H68" s="58" t="s">
        <v>231</v>
      </c>
      <c r="I68" s="35">
        <v>7</v>
      </c>
      <c r="J68" s="56">
        <v>28</v>
      </c>
      <c r="K68" s="57" t="s">
        <v>449</v>
      </c>
      <c r="L68" s="56">
        <v>1000</v>
      </c>
      <c r="M68" s="57" t="s">
        <v>496</v>
      </c>
      <c r="N68" s="58" t="s">
        <v>228</v>
      </c>
      <c r="O68" s="58" t="s">
        <v>314</v>
      </c>
      <c r="P68" s="102" t="s">
        <v>483</v>
      </c>
      <c r="Q68" s="108">
        <v>4</v>
      </c>
      <c r="R68" s="352">
        <v>27</v>
      </c>
    </row>
    <row r="69" spans="1:18" ht="15" customHeight="1">
      <c r="A69" s="56">
        <v>63</v>
      </c>
      <c r="B69" s="57" t="s">
        <v>790</v>
      </c>
      <c r="C69" s="56">
        <v>1000</v>
      </c>
      <c r="D69" s="57" t="s">
        <v>782</v>
      </c>
      <c r="E69" s="58" t="s">
        <v>323</v>
      </c>
      <c r="F69" s="58" t="s">
        <v>484</v>
      </c>
      <c r="G69" s="58" t="s">
        <v>508</v>
      </c>
      <c r="H69" s="58" t="s">
        <v>231</v>
      </c>
      <c r="I69" s="35">
        <v>8</v>
      </c>
      <c r="J69" s="56">
        <v>31</v>
      </c>
      <c r="K69" s="57" t="s">
        <v>403</v>
      </c>
      <c r="L69" s="56">
        <v>1000</v>
      </c>
      <c r="M69" s="57" t="s">
        <v>359</v>
      </c>
      <c r="N69" s="58" t="s">
        <v>228</v>
      </c>
      <c r="O69" s="58" t="s">
        <v>314</v>
      </c>
      <c r="P69" s="102" t="s">
        <v>424</v>
      </c>
      <c r="Q69" s="108">
        <v>5</v>
      </c>
      <c r="R69" s="352">
        <v>26</v>
      </c>
    </row>
    <row r="70" spans="1:18" ht="15" customHeight="1">
      <c r="A70" s="56">
        <v>64</v>
      </c>
      <c r="B70" s="57" t="s">
        <v>746</v>
      </c>
      <c r="C70" s="56">
        <v>1000</v>
      </c>
      <c r="D70" s="57" t="s">
        <v>377</v>
      </c>
      <c r="E70" s="58" t="s">
        <v>323</v>
      </c>
      <c r="F70" s="58" t="s">
        <v>428</v>
      </c>
      <c r="G70" s="58" t="s">
        <v>440</v>
      </c>
      <c r="H70" s="58" t="s">
        <v>231</v>
      </c>
      <c r="I70" s="35">
        <v>9</v>
      </c>
      <c r="J70" s="56">
        <v>33</v>
      </c>
      <c r="K70" s="57" t="s">
        <v>461</v>
      </c>
      <c r="L70" s="56">
        <v>1000</v>
      </c>
      <c r="M70" s="57" t="s">
        <v>719</v>
      </c>
      <c r="N70" s="58" t="s">
        <v>228</v>
      </c>
      <c r="O70" s="58" t="s">
        <v>314</v>
      </c>
      <c r="P70" s="102" t="s">
        <v>416</v>
      </c>
      <c r="Q70" s="108">
        <v>4</v>
      </c>
      <c r="R70" s="352">
        <v>25</v>
      </c>
    </row>
    <row r="71" spans="1:18" ht="15" customHeight="1">
      <c r="A71" s="56">
        <v>65</v>
      </c>
      <c r="B71" s="57" t="s">
        <v>595</v>
      </c>
      <c r="C71" s="56">
        <v>1000</v>
      </c>
      <c r="D71" s="57" t="s">
        <v>720</v>
      </c>
      <c r="E71" s="58" t="s">
        <v>323</v>
      </c>
      <c r="F71" s="58" t="s">
        <v>601</v>
      </c>
      <c r="G71" s="58" t="s">
        <v>416</v>
      </c>
      <c r="H71" s="58" t="s">
        <v>231</v>
      </c>
      <c r="I71" s="35">
        <v>10</v>
      </c>
      <c r="J71" s="56">
        <v>35</v>
      </c>
      <c r="K71" s="57" t="s">
        <v>429</v>
      </c>
      <c r="L71" s="56">
        <v>1000</v>
      </c>
      <c r="M71" s="57" t="s">
        <v>493</v>
      </c>
      <c r="N71" s="58" t="s">
        <v>228</v>
      </c>
      <c r="O71" s="58" t="s">
        <v>317</v>
      </c>
      <c r="P71" s="102" t="s">
        <v>517</v>
      </c>
      <c r="Q71" s="108">
        <v>4</v>
      </c>
      <c r="R71" s="352">
        <v>24</v>
      </c>
    </row>
    <row r="72" spans="1:18" ht="15" customHeight="1">
      <c r="A72" s="56">
        <v>66</v>
      </c>
      <c r="B72" s="57" t="s">
        <v>735</v>
      </c>
      <c r="C72" s="56">
        <v>1000</v>
      </c>
      <c r="D72" s="57" t="s">
        <v>108</v>
      </c>
      <c r="E72" s="58" t="s">
        <v>323</v>
      </c>
      <c r="F72" s="58" t="s">
        <v>313</v>
      </c>
      <c r="G72" s="58" t="s">
        <v>484</v>
      </c>
      <c r="H72" s="58" t="s">
        <v>232</v>
      </c>
      <c r="I72" s="35">
        <v>11</v>
      </c>
      <c r="J72" s="56">
        <v>36</v>
      </c>
      <c r="K72" s="57" t="s">
        <v>453</v>
      </c>
      <c r="L72" s="56">
        <v>1100</v>
      </c>
      <c r="M72" s="57" t="s">
        <v>714</v>
      </c>
      <c r="N72" s="58" t="s">
        <v>228</v>
      </c>
      <c r="O72" s="58" t="s">
        <v>317</v>
      </c>
      <c r="P72" s="102" t="s">
        <v>483</v>
      </c>
      <c r="Q72" s="108">
        <v>4</v>
      </c>
      <c r="R72" s="352">
        <v>23</v>
      </c>
    </row>
    <row r="73" spans="1:18" ht="15" customHeight="1">
      <c r="A73" s="56">
        <v>67</v>
      </c>
      <c r="B73" s="57" t="s">
        <v>738</v>
      </c>
      <c r="C73" s="56">
        <v>1000</v>
      </c>
      <c r="D73" s="57" t="s">
        <v>87</v>
      </c>
      <c r="E73" s="58" t="s">
        <v>324</v>
      </c>
      <c r="F73" s="58" t="s">
        <v>428</v>
      </c>
      <c r="G73" s="58" t="s">
        <v>412</v>
      </c>
      <c r="H73" s="58" t="s">
        <v>232</v>
      </c>
      <c r="I73" s="35">
        <v>12</v>
      </c>
      <c r="J73" s="56">
        <v>38</v>
      </c>
      <c r="K73" s="57" t="s">
        <v>450</v>
      </c>
      <c r="L73" s="56">
        <v>1000</v>
      </c>
      <c r="M73" s="57" t="s">
        <v>496</v>
      </c>
      <c r="N73" s="58" t="s">
        <v>228</v>
      </c>
      <c r="O73" s="58" t="s">
        <v>317</v>
      </c>
      <c r="P73" s="102" t="s">
        <v>411</v>
      </c>
      <c r="Q73" s="108">
        <v>4</v>
      </c>
      <c r="R73" s="352">
        <v>22</v>
      </c>
    </row>
    <row r="74" spans="1:18" ht="15" customHeight="1">
      <c r="A74" s="56">
        <v>68</v>
      </c>
      <c r="B74" s="57" t="s">
        <v>791</v>
      </c>
      <c r="C74" s="56">
        <v>1000</v>
      </c>
      <c r="D74" s="57" t="s">
        <v>792</v>
      </c>
      <c r="E74" s="58" t="s">
        <v>324</v>
      </c>
      <c r="F74" s="58" t="s">
        <v>601</v>
      </c>
      <c r="G74" s="58" t="s">
        <v>483</v>
      </c>
      <c r="H74" s="58" t="s">
        <v>233</v>
      </c>
      <c r="I74" s="35">
        <v>13</v>
      </c>
      <c r="J74" s="56">
        <v>44</v>
      </c>
      <c r="K74" s="57" t="s">
        <v>408</v>
      </c>
      <c r="L74" s="56">
        <v>1000</v>
      </c>
      <c r="M74" s="57" t="s">
        <v>496</v>
      </c>
      <c r="N74" s="58" t="s">
        <v>228</v>
      </c>
      <c r="O74" s="58" t="s">
        <v>318</v>
      </c>
      <c r="P74" s="102" t="s">
        <v>483</v>
      </c>
      <c r="Q74" s="108">
        <v>4</v>
      </c>
      <c r="R74" s="352">
        <v>21</v>
      </c>
    </row>
    <row r="75" spans="1:18" ht="15" customHeight="1">
      <c r="A75" s="56">
        <v>69</v>
      </c>
      <c r="B75" s="57" t="s">
        <v>602</v>
      </c>
      <c r="C75" s="56">
        <v>1000</v>
      </c>
      <c r="D75" s="57" t="s">
        <v>720</v>
      </c>
      <c r="E75" s="58" t="s">
        <v>324</v>
      </c>
      <c r="F75" s="58" t="s">
        <v>315</v>
      </c>
      <c r="G75" s="58" t="s">
        <v>424</v>
      </c>
      <c r="H75" s="58" t="s">
        <v>232</v>
      </c>
      <c r="I75" s="35">
        <v>14</v>
      </c>
      <c r="J75" s="56">
        <v>49</v>
      </c>
      <c r="K75" s="57" t="s">
        <v>747</v>
      </c>
      <c r="L75" s="56">
        <v>1000</v>
      </c>
      <c r="M75" s="57" t="s">
        <v>377</v>
      </c>
      <c r="N75" s="58" t="s">
        <v>228</v>
      </c>
      <c r="O75" s="58" t="s">
        <v>318</v>
      </c>
      <c r="P75" s="102" t="s">
        <v>428</v>
      </c>
      <c r="Q75" s="108">
        <v>4</v>
      </c>
      <c r="R75" s="352">
        <v>20</v>
      </c>
    </row>
    <row r="76" spans="1:18" ht="15" customHeight="1">
      <c r="A76" s="56">
        <v>70</v>
      </c>
      <c r="B76" s="57" t="s">
        <v>793</v>
      </c>
      <c r="C76" s="56">
        <v>1000</v>
      </c>
      <c r="D76" s="57" t="s">
        <v>124</v>
      </c>
      <c r="E76" s="58" t="s">
        <v>324</v>
      </c>
      <c r="F76" s="58" t="s">
        <v>364</v>
      </c>
      <c r="G76" s="58" t="s">
        <v>601</v>
      </c>
      <c r="H76" s="58" t="s">
        <v>233</v>
      </c>
      <c r="I76" s="35">
        <v>15</v>
      </c>
      <c r="J76" s="56">
        <v>52</v>
      </c>
      <c r="K76" s="57" t="s">
        <v>784</v>
      </c>
      <c r="L76" s="56">
        <v>1000</v>
      </c>
      <c r="M76" s="57" t="s">
        <v>785</v>
      </c>
      <c r="N76" s="58" t="s">
        <v>228</v>
      </c>
      <c r="O76" s="58" t="s">
        <v>321</v>
      </c>
      <c r="P76" s="102" t="s">
        <v>509</v>
      </c>
      <c r="Q76" s="108">
        <v>2</v>
      </c>
      <c r="R76" s="352">
        <v>19</v>
      </c>
    </row>
    <row r="77" spans="1:18" ht="15" customHeight="1">
      <c r="A77" s="56">
        <v>71</v>
      </c>
      <c r="B77" s="57" t="s">
        <v>737</v>
      </c>
      <c r="C77" s="56">
        <v>1000</v>
      </c>
      <c r="D77" s="57" t="s">
        <v>87</v>
      </c>
      <c r="E77" s="58" t="s">
        <v>324</v>
      </c>
      <c r="F77" s="58" t="s">
        <v>605</v>
      </c>
      <c r="G77" s="58" t="s">
        <v>413</v>
      </c>
      <c r="H77" s="58" t="s">
        <v>232</v>
      </c>
      <c r="I77" s="35">
        <v>16</v>
      </c>
      <c r="J77" s="56">
        <v>53</v>
      </c>
      <c r="K77" s="57" t="s">
        <v>338</v>
      </c>
      <c r="L77" s="56">
        <v>1000</v>
      </c>
      <c r="M77" s="57" t="s">
        <v>359</v>
      </c>
      <c r="N77" s="58" t="s">
        <v>228</v>
      </c>
      <c r="O77" s="58" t="s">
        <v>321</v>
      </c>
      <c r="P77" s="102" t="s">
        <v>411</v>
      </c>
      <c r="Q77" s="108">
        <v>3</v>
      </c>
      <c r="R77" s="352">
        <v>18</v>
      </c>
    </row>
    <row r="78" spans="1:18" ht="15" customHeight="1">
      <c r="A78" s="56">
        <v>72</v>
      </c>
      <c r="B78" s="57" t="s">
        <v>794</v>
      </c>
      <c r="C78" s="56">
        <v>1000</v>
      </c>
      <c r="D78" s="57" t="s">
        <v>720</v>
      </c>
      <c r="E78" s="58" t="s">
        <v>325</v>
      </c>
      <c r="F78" s="58" t="s">
        <v>320</v>
      </c>
      <c r="G78" s="58" t="s">
        <v>415</v>
      </c>
      <c r="H78" s="58" t="s">
        <v>233</v>
      </c>
      <c r="I78" s="35">
        <v>17</v>
      </c>
      <c r="J78" s="56">
        <v>59</v>
      </c>
      <c r="K78" s="57" t="s">
        <v>749</v>
      </c>
      <c r="L78" s="56">
        <v>1000</v>
      </c>
      <c r="M78" s="57" t="s">
        <v>720</v>
      </c>
      <c r="N78" s="58" t="s">
        <v>228</v>
      </c>
      <c r="O78" s="58" t="s">
        <v>321</v>
      </c>
      <c r="P78" s="102" t="s">
        <v>428</v>
      </c>
      <c r="Q78" s="108">
        <v>3</v>
      </c>
      <c r="R78" s="352">
        <v>17</v>
      </c>
    </row>
    <row r="79" spans="1:18" ht="15" customHeight="1">
      <c r="A79" s="56">
        <v>73</v>
      </c>
      <c r="B79" s="57" t="s">
        <v>795</v>
      </c>
      <c r="C79" s="56">
        <v>1000</v>
      </c>
      <c r="D79" s="57" t="s">
        <v>178</v>
      </c>
      <c r="E79" s="58" t="s">
        <v>770</v>
      </c>
      <c r="F79" s="58" t="s">
        <v>796</v>
      </c>
      <c r="G79" s="58" t="s">
        <v>415</v>
      </c>
      <c r="H79" s="58" t="s">
        <v>741</v>
      </c>
      <c r="I79" s="35">
        <v>18</v>
      </c>
      <c r="J79" s="56">
        <v>64</v>
      </c>
      <c r="K79" s="57" t="s">
        <v>746</v>
      </c>
      <c r="L79" s="56">
        <v>1000</v>
      </c>
      <c r="M79" s="57" t="s">
        <v>377</v>
      </c>
      <c r="N79" s="58" t="s">
        <v>228</v>
      </c>
      <c r="O79" s="58" t="s">
        <v>323</v>
      </c>
      <c r="P79" s="102" t="s">
        <v>428</v>
      </c>
      <c r="Q79" s="108">
        <v>3</v>
      </c>
      <c r="R79" s="352">
        <v>16</v>
      </c>
    </row>
    <row r="80" spans="9:18" ht="15" customHeight="1">
      <c r="I80" s="35">
        <v>19</v>
      </c>
      <c r="J80" s="56">
        <v>68</v>
      </c>
      <c r="K80" s="57" t="s">
        <v>791</v>
      </c>
      <c r="L80" s="56">
        <v>1000</v>
      </c>
      <c r="M80" s="57" t="s">
        <v>792</v>
      </c>
      <c r="N80" s="58" t="s">
        <v>228</v>
      </c>
      <c r="O80" s="58" t="s">
        <v>324</v>
      </c>
      <c r="P80" s="102" t="s">
        <v>601</v>
      </c>
      <c r="Q80" s="108">
        <v>1</v>
      </c>
      <c r="R80" s="352">
        <v>15</v>
      </c>
    </row>
    <row r="81" ht="15" customHeight="1">
      <c r="A81" s="220"/>
    </row>
    <row r="82" spans="1:10" ht="15" customHeight="1">
      <c r="A82" s="220"/>
      <c r="J82" s="52" t="s">
        <v>436</v>
      </c>
    </row>
    <row r="84" spans="10:17" ht="15" customHeight="1">
      <c r="J84" s="53" t="s">
        <v>410</v>
      </c>
      <c r="K84" s="54" t="s">
        <v>221</v>
      </c>
      <c r="L84" s="53" t="s">
        <v>238</v>
      </c>
      <c r="M84" s="54" t="s">
        <v>272</v>
      </c>
      <c r="N84" s="55" t="s">
        <v>404</v>
      </c>
      <c r="O84" s="55" t="s">
        <v>222</v>
      </c>
      <c r="P84" s="55" t="s">
        <v>223</v>
      </c>
      <c r="Q84" s="221" t="s">
        <v>773</v>
      </c>
    </row>
    <row r="85" spans="9:18" ht="15" customHeight="1">
      <c r="I85" s="363">
        <v>1</v>
      </c>
      <c r="J85" s="56">
        <v>1</v>
      </c>
      <c r="K85" s="57" t="s">
        <v>751</v>
      </c>
      <c r="L85" s="56">
        <v>1998</v>
      </c>
      <c r="M85" s="57" t="s">
        <v>426</v>
      </c>
      <c r="N85" s="58" t="s">
        <v>226</v>
      </c>
      <c r="O85" s="58" t="s">
        <v>491</v>
      </c>
      <c r="P85" s="102" t="s">
        <v>505</v>
      </c>
      <c r="Q85" s="108">
        <v>8</v>
      </c>
      <c r="R85" s="352">
        <v>40</v>
      </c>
    </row>
    <row r="86" spans="9:18" ht="15" customHeight="1">
      <c r="I86" s="363">
        <v>2</v>
      </c>
      <c r="J86" s="56">
        <v>3</v>
      </c>
      <c r="K86" s="57" t="s">
        <v>79</v>
      </c>
      <c r="L86" s="56">
        <v>1602</v>
      </c>
      <c r="M86" s="57" t="s">
        <v>493</v>
      </c>
      <c r="N86" s="58" t="s">
        <v>226</v>
      </c>
      <c r="O86" s="58" t="s">
        <v>487</v>
      </c>
      <c r="P86" s="102" t="s">
        <v>499</v>
      </c>
      <c r="Q86" s="108">
        <v>6</v>
      </c>
      <c r="R86" s="352">
        <v>35</v>
      </c>
    </row>
    <row r="87" spans="9:18" ht="15" customHeight="1">
      <c r="I87" s="363">
        <v>3</v>
      </c>
      <c r="J87" s="56">
        <v>5</v>
      </c>
      <c r="K87" s="57" t="s">
        <v>78</v>
      </c>
      <c r="L87" s="56">
        <v>1724</v>
      </c>
      <c r="M87" s="57" t="s">
        <v>493</v>
      </c>
      <c r="N87" s="58" t="s">
        <v>226</v>
      </c>
      <c r="O87" s="58" t="s">
        <v>477</v>
      </c>
      <c r="P87" s="102" t="s">
        <v>499</v>
      </c>
      <c r="Q87" s="108">
        <v>6</v>
      </c>
      <c r="R87" s="352">
        <v>32</v>
      </c>
    </row>
    <row r="88" spans="9:18" ht="15" customHeight="1">
      <c r="I88" s="363">
        <v>4</v>
      </c>
      <c r="J88" s="56">
        <v>11</v>
      </c>
      <c r="K88" s="57" t="s">
        <v>294</v>
      </c>
      <c r="L88" s="56">
        <v>1432</v>
      </c>
      <c r="M88" s="57" t="s">
        <v>513</v>
      </c>
      <c r="N88" s="58" t="s">
        <v>226</v>
      </c>
      <c r="O88" s="58" t="s">
        <v>310</v>
      </c>
      <c r="P88" s="102" t="s">
        <v>508</v>
      </c>
      <c r="Q88" s="108">
        <v>5</v>
      </c>
      <c r="R88" s="352">
        <v>30</v>
      </c>
    </row>
    <row r="89" spans="9:18" ht="15" customHeight="1">
      <c r="I89" s="363">
        <v>5</v>
      </c>
      <c r="J89" s="56">
        <v>20</v>
      </c>
      <c r="K89" s="57" t="s">
        <v>244</v>
      </c>
      <c r="L89" s="56">
        <v>1250</v>
      </c>
      <c r="M89" s="57" t="s">
        <v>496</v>
      </c>
      <c r="N89" s="58" t="s">
        <v>226</v>
      </c>
      <c r="O89" s="58" t="s">
        <v>312</v>
      </c>
      <c r="P89" s="102" t="s">
        <v>423</v>
      </c>
      <c r="Q89" s="108">
        <v>5</v>
      </c>
      <c r="R89" s="352">
        <v>29</v>
      </c>
    </row>
    <row r="90" spans="9:18" ht="15" customHeight="1">
      <c r="I90" s="363">
        <v>6</v>
      </c>
      <c r="J90" s="56">
        <v>24</v>
      </c>
      <c r="K90" s="57" t="s">
        <v>406</v>
      </c>
      <c r="L90" s="56">
        <v>1000</v>
      </c>
      <c r="M90" s="57" t="s">
        <v>496</v>
      </c>
      <c r="N90" s="58" t="s">
        <v>226</v>
      </c>
      <c r="O90" s="58" t="s">
        <v>314</v>
      </c>
      <c r="P90" s="102" t="s">
        <v>503</v>
      </c>
      <c r="Q90" s="108">
        <v>5</v>
      </c>
      <c r="R90" s="352">
        <v>28</v>
      </c>
    </row>
    <row r="91" spans="9:18" ht="15" customHeight="1">
      <c r="I91" s="363">
        <v>7</v>
      </c>
      <c r="J91" s="56">
        <v>40</v>
      </c>
      <c r="K91" s="57" t="s">
        <v>333</v>
      </c>
      <c r="L91" s="56">
        <v>1100</v>
      </c>
      <c r="M91" s="57" t="s">
        <v>493</v>
      </c>
      <c r="N91" s="58" t="s">
        <v>226</v>
      </c>
      <c r="O91" s="58" t="s">
        <v>317</v>
      </c>
      <c r="P91" s="102" t="s">
        <v>416</v>
      </c>
      <c r="Q91" s="108">
        <v>4</v>
      </c>
      <c r="R91" s="352">
        <v>27</v>
      </c>
    </row>
    <row r="92" spans="9:18" ht="15" customHeight="1">
      <c r="I92" s="363">
        <v>8</v>
      </c>
      <c r="J92" s="56">
        <v>47</v>
      </c>
      <c r="K92" s="57" t="s">
        <v>593</v>
      </c>
      <c r="L92" s="56">
        <v>1000</v>
      </c>
      <c r="M92" s="57" t="s">
        <v>782</v>
      </c>
      <c r="N92" s="58" t="s">
        <v>226</v>
      </c>
      <c r="O92" s="58" t="s">
        <v>318</v>
      </c>
      <c r="P92" s="102" t="s">
        <v>425</v>
      </c>
      <c r="Q92" s="108">
        <v>3</v>
      </c>
      <c r="R92" s="352">
        <v>26</v>
      </c>
    </row>
    <row r="94" ht="15" customHeight="1">
      <c r="J94" s="52" t="s">
        <v>437</v>
      </c>
    </row>
    <row r="96" spans="10:17" ht="15" customHeight="1">
      <c r="J96" s="53" t="s">
        <v>410</v>
      </c>
      <c r="K96" s="54" t="s">
        <v>221</v>
      </c>
      <c r="L96" s="53" t="s">
        <v>238</v>
      </c>
      <c r="M96" s="54" t="s">
        <v>272</v>
      </c>
      <c r="N96" s="55" t="s">
        <v>404</v>
      </c>
      <c r="O96" s="55" t="s">
        <v>222</v>
      </c>
      <c r="P96" s="55" t="s">
        <v>223</v>
      </c>
      <c r="Q96" s="221" t="s">
        <v>773</v>
      </c>
    </row>
    <row r="97" spans="9:18" ht="15" customHeight="1">
      <c r="I97" s="363">
        <v>1</v>
      </c>
      <c r="J97" s="56">
        <v>2</v>
      </c>
      <c r="K97" s="57" t="s">
        <v>42</v>
      </c>
      <c r="L97" s="56">
        <v>1825</v>
      </c>
      <c r="M97" s="57" t="s">
        <v>426</v>
      </c>
      <c r="N97" s="58" t="s">
        <v>224</v>
      </c>
      <c r="O97" s="58" t="s">
        <v>547</v>
      </c>
      <c r="P97" s="102" t="s">
        <v>495</v>
      </c>
      <c r="Q97" s="108">
        <v>7</v>
      </c>
      <c r="R97" s="352">
        <v>40</v>
      </c>
    </row>
    <row r="98" spans="9:18" ht="15" customHeight="1">
      <c r="I98" s="363">
        <v>2</v>
      </c>
      <c r="J98" s="56">
        <v>7</v>
      </c>
      <c r="K98" s="57" t="s">
        <v>302</v>
      </c>
      <c r="L98" s="56">
        <v>1000</v>
      </c>
      <c r="M98" s="57" t="s">
        <v>775</v>
      </c>
      <c r="N98" s="58" t="s">
        <v>224</v>
      </c>
      <c r="O98" s="58" t="s">
        <v>310</v>
      </c>
      <c r="P98" s="102" t="s">
        <v>505</v>
      </c>
      <c r="Q98" s="108">
        <v>5</v>
      </c>
      <c r="R98" s="352">
        <v>35</v>
      </c>
    </row>
    <row r="99" spans="9:18" ht="15" customHeight="1">
      <c r="I99" s="363">
        <v>3</v>
      </c>
      <c r="J99" s="56">
        <v>8</v>
      </c>
      <c r="K99" s="57" t="s">
        <v>304</v>
      </c>
      <c r="L99" s="56">
        <v>1000</v>
      </c>
      <c r="M99" s="57" t="s">
        <v>775</v>
      </c>
      <c r="N99" s="58" t="s">
        <v>224</v>
      </c>
      <c r="O99" s="58" t="s">
        <v>310</v>
      </c>
      <c r="P99" s="102" t="s">
        <v>586</v>
      </c>
      <c r="Q99" s="108">
        <v>6</v>
      </c>
      <c r="R99" s="352">
        <v>32</v>
      </c>
    </row>
    <row r="100" spans="9:18" ht="15" customHeight="1">
      <c r="I100" s="363">
        <v>4</v>
      </c>
      <c r="J100" s="56">
        <v>9</v>
      </c>
      <c r="K100" s="57" t="s">
        <v>212</v>
      </c>
      <c r="L100" s="56">
        <v>1000</v>
      </c>
      <c r="M100" s="57" t="s">
        <v>496</v>
      </c>
      <c r="N100" s="58" t="s">
        <v>224</v>
      </c>
      <c r="O100" s="58" t="s">
        <v>310</v>
      </c>
      <c r="P100" s="102" t="s">
        <v>503</v>
      </c>
      <c r="Q100" s="108">
        <v>6</v>
      </c>
      <c r="R100" s="352">
        <v>30</v>
      </c>
    </row>
    <row r="101" spans="9:18" ht="15" customHeight="1">
      <c r="I101" s="363">
        <v>5</v>
      </c>
      <c r="J101" s="56">
        <v>12</v>
      </c>
      <c r="K101" s="57" t="s">
        <v>218</v>
      </c>
      <c r="L101" s="56">
        <v>1250</v>
      </c>
      <c r="M101" s="57" t="s">
        <v>570</v>
      </c>
      <c r="N101" s="58" t="s">
        <v>224</v>
      </c>
      <c r="O101" s="58" t="s">
        <v>310</v>
      </c>
      <c r="P101" s="102" t="s">
        <v>508</v>
      </c>
      <c r="Q101" s="108">
        <v>6</v>
      </c>
      <c r="R101" s="352">
        <v>29</v>
      </c>
    </row>
    <row r="102" spans="9:18" ht="15" customHeight="1">
      <c r="I102" s="363">
        <v>6</v>
      </c>
      <c r="J102" s="56">
        <v>17</v>
      </c>
      <c r="K102" s="57" t="s">
        <v>77</v>
      </c>
      <c r="L102" s="56">
        <v>1334</v>
      </c>
      <c r="M102" s="57" t="s">
        <v>359</v>
      </c>
      <c r="N102" s="58" t="s">
        <v>224</v>
      </c>
      <c r="O102" s="58" t="s">
        <v>312</v>
      </c>
      <c r="P102" s="102" t="s">
        <v>497</v>
      </c>
      <c r="Q102" s="108">
        <v>5</v>
      </c>
      <c r="R102" s="352">
        <v>28</v>
      </c>
    </row>
    <row r="103" spans="9:18" ht="15" customHeight="1">
      <c r="I103" s="363">
        <v>7</v>
      </c>
      <c r="J103" s="56">
        <v>22</v>
      </c>
      <c r="K103" s="57" t="s">
        <v>66</v>
      </c>
      <c r="L103" s="56">
        <v>1326</v>
      </c>
      <c r="M103" s="57" t="s">
        <v>359</v>
      </c>
      <c r="N103" s="58" t="s">
        <v>224</v>
      </c>
      <c r="O103" s="58" t="s">
        <v>314</v>
      </c>
      <c r="P103" s="102" t="s">
        <v>566</v>
      </c>
      <c r="Q103" s="108">
        <v>5</v>
      </c>
      <c r="R103" s="352">
        <v>27</v>
      </c>
    </row>
    <row r="104" spans="9:18" ht="15" customHeight="1">
      <c r="I104" s="363">
        <v>8</v>
      </c>
      <c r="J104" s="56">
        <v>26</v>
      </c>
      <c r="K104" s="57" t="s">
        <v>568</v>
      </c>
      <c r="L104" s="56">
        <v>1000</v>
      </c>
      <c r="M104" s="57" t="s">
        <v>777</v>
      </c>
      <c r="N104" s="58" t="s">
        <v>224</v>
      </c>
      <c r="O104" s="58" t="s">
        <v>314</v>
      </c>
      <c r="P104" s="102" t="s">
        <v>507</v>
      </c>
      <c r="Q104" s="108">
        <v>3</v>
      </c>
      <c r="R104" s="352">
        <v>26</v>
      </c>
    </row>
    <row r="105" spans="9:18" ht="15" customHeight="1">
      <c r="I105" s="363">
        <v>9</v>
      </c>
      <c r="J105" s="56">
        <v>41</v>
      </c>
      <c r="K105" s="57" t="s">
        <v>778</v>
      </c>
      <c r="L105" s="56">
        <v>1000</v>
      </c>
      <c r="M105" s="57" t="s">
        <v>779</v>
      </c>
      <c r="N105" s="58" t="s">
        <v>224</v>
      </c>
      <c r="O105" s="58" t="s">
        <v>317</v>
      </c>
      <c r="P105" s="102" t="s">
        <v>416</v>
      </c>
      <c r="Q105" s="108">
        <v>4</v>
      </c>
      <c r="R105" s="352">
        <v>25</v>
      </c>
    </row>
    <row r="106" spans="9:18" ht="15" customHeight="1">
      <c r="I106" s="363">
        <v>10</v>
      </c>
      <c r="J106" s="56">
        <v>43</v>
      </c>
      <c r="K106" s="57" t="s">
        <v>58</v>
      </c>
      <c r="L106" s="56">
        <v>1000</v>
      </c>
      <c r="M106" s="57" t="s">
        <v>235</v>
      </c>
      <c r="N106" s="58" t="s">
        <v>224</v>
      </c>
      <c r="O106" s="58" t="s">
        <v>318</v>
      </c>
      <c r="P106" s="102" t="s">
        <v>423</v>
      </c>
      <c r="Q106" s="108">
        <v>3</v>
      </c>
      <c r="R106" s="352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6">
      <selection activeCell="E55" sqref="E55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7.28125" style="42" customWidth="1"/>
    <col min="9" max="9" width="7.421875" style="0" customWidth="1"/>
    <col min="10" max="10" width="5.140625" style="42" customWidth="1"/>
    <col min="11" max="11" width="3.00390625" style="249" customWidth="1"/>
    <col min="12" max="12" width="4.7109375" style="42" customWidth="1"/>
    <col min="13" max="13" width="4.421875" style="42" customWidth="1"/>
    <col min="14" max="14" width="20.57421875" style="0" customWidth="1"/>
    <col min="15" max="15" width="6.57421875" style="0" customWidth="1"/>
    <col min="16" max="16" width="5.28125" style="0" customWidth="1"/>
    <col min="17" max="18" width="5.7109375" style="0" customWidth="1"/>
    <col min="19" max="19" width="4.8515625" style="42" customWidth="1"/>
    <col min="20" max="20" width="5.28125" style="42" customWidth="1"/>
  </cols>
  <sheetData>
    <row r="1" spans="1:14" ht="15" customHeight="1">
      <c r="A1" s="34" t="s">
        <v>798</v>
      </c>
      <c r="H1"/>
      <c r="L1"/>
      <c r="M1" s="376"/>
      <c r="N1" s="380" t="s">
        <v>430</v>
      </c>
    </row>
    <row r="2" spans="8:10" ht="15" customHeight="1">
      <c r="H2"/>
      <c r="J2"/>
    </row>
    <row r="3" spans="1:19" ht="15" customHeight="1">
      <c r="A3" s="370" t="s">
        <v>409</v>
      </c>
      <c r="H3"/>
      <c r="J3"/>
      <c r="L3" s="265" t="s">
        <v>410</v>
      </c>
      <c r="M3" s="109" t="s">
        <v>811</v>
      </c>
      <c r="N3" s="372" t="s">
        <v>221</v>
      </c>
      <c r="O3" s="371" t="s">
        <v>238</v>
      </c>
      <c r="P3" s="109" t="s">
        <v>404</v>
      </c>
      <c r="Q3" s="109" t="s">
        <v>222</v>
      </c>
      <c r="R3" s="109" t="s">
        <v>223</v>
      </c>
      <c r="S3" s="265" t="s">
        <v>773</v>
      </c>
    </row>
    <row r="4" spans="8:20" ht="15" customHeight="1">
      <c r="H4"/>
      <c r="J4"/>
      <c r="L4" s="108">
        <v>1</v>
      </c>
      <c r="M4" s="381">
        <v>62</v>
      </c>
      <c r="N4" s="36" t="s">
        <v>808</v>
      </c>
      <c r="O4" s="35">
        <v>1000</v>
      </c>
      <c r="P4" s="37" t="s">
        <v>286</v>
      </c>
      <c r="Q4" s="37" t="s">
        <v>321</v>
      </c>
      <c r="R4" s="387" t="s">
        <v>418</v>
      </c>
      <c r="S4" s="108">
        <v>2</v>
      </c>
      <c r="T4" s="42">
        <v>40</v>
      </c>
    </row>
    <row r="5" spans="1:20" ht="15" customHeight="1">
      <c r="A5" s="371" t="s">
        <v>410</v>
      </c>
      <c r="B5" s="371" t="s">
        <v>422</v>
      </c>
      <c r="C5" s="372" t="s">
        <v>221</v>
      </c>
      <c r="D5" s="371" t="s">
        <v>238</v>
      </c>
      <c r="E5" s="372" t="s">
        <v>272</v>
      </c>
      <c r="F5" s="109" t="s">
        <v>404</v>
      </c>
      <c r="G5" s="109" t="s">
        <v>222</v>
      </c>
      <c r="H5" s="109" t="s">
        <v>223</v>
      </c>
      <c r="I5" s="109" t="s">
        <v>223</v>
      </c>
      <c r="J5" s="109" t="s">
        <v>773</v>
      </c>
      <c r="L5" s="108">
        <v>2</v>
      </c>
      <c r="M5" s="381">
        <v>69</v>
      </c>
      <c r="N5" s="36" t="s">
        <v>809</v>
      </c>
      <c r="O5" s="35">
        <v>1000</v>
      </c>
      <c r="P5" s="37" t="s">
        <v>286</v>
      </c>
      <c r="Q5" s="37" t="s">
        <v>323</v>
      </c>
      <c r="R5" s="387" t="s">
        <v>315</v>
      </c>
      <c r="S5" s="108">
        <v>3</v>
      </c>
      <c r="T5" s="42">
        <v>35</v>
      </c>
    </row>
    <row r="6" spans="1:20" ht="15" customHeight="1">
      <c r="A6" s="35">
        <v>1</v>
      </c>
      <c r="B6" s="35">
        <v>2</v>
      </c>
      <c r="C6" s="36" t="s">
        <v>42</v>
      </c>
      <c r="D6" s="35">
        <v>1825</v>
      </c>
      <c r="E6" s="36" t="s">
        <v>426</v>
      </c>
      <c r="F6" s="37" t="s">
        <v>224</v>
      </c>
      <c r="G6" s="37" t="s">
        <v>547</v>
      </c>
      <c r="H6" s="37" t="s">
        <v>768</v>
      </c>
      <c r="I6" s="37" t="s">
        <v>549</v>
      </c>
      <c r="J6" s="37" t="s">
        <v>454</v>
      </c>
      <c r="K6" s="383"/>
      <c r="L6" s="108">
        <v>3</v>
      </c>
      <c r="M6" s="381">
        <v>78</v>
      </c>
      <c r="N6" s="36" t="s">
        <v>488</v>
      </c>
      <c r="O6" s="35">
        <v>1000</v>
      </c>
      <c r="P6" s="37" t="s">
        <v>286</v>
      </c>
      <c r="Q6" s="37" t="s">
        <v>325</v>
      </c>
      <c r="R6" s="387" t="s">
        <v>605</v>
      </c>
      <c r="S6" s="108">
        <v>1</v>
      </c>
      <c r="T6" s="42">
        <v>32</v>
      </c>
    </row>
    <row r="7" spans="1:11" ht="15" customHeight="1">
      <c r="A7" s="35">
        <v>2</v>
      </c>
      <c r="B7" s="35">
        <v>3</v>
      </c>
      <c r="C7" s="36" t="s">
        <v>79</v>
      </c>
      <c r="D7" s="35">
        <v>1776</v>
      </c>
      <c r="E7" s="36" t="s">
        <v>493</v>
      </c>
      <c r="F7" s="37" t="s">
        <v>226</v>
      </c>
      <c r="G7" s="37" t="s">
        <v>494</v>
      </c>
      <c r="H7" s="37" t="s">
        <v>558</v>
      </c>
      <c r="I7" s="37" t="s">
        <v>799</v>
      </c>
      <c r="J7" s="37" t="s">
        <v>225</v>
      </c>
      <c r="K7" s="374"/>
    </row>
    <row r="8" spans="1:14" ht="15" customHeight="1">
      <c r="A8" s="35">
        <v>3</v>
      </c>
      <c r="B8" s="35">
        <v>1</v>
      </c>
      <c r="C8" s="36" t="s">
        <v>81</v>
      </c>
      <c r="D8" s="35">
        <v>1918</v>
      </c>
      <c r="E8" s="36" t="s">
        <v>426</v>
      </c>
      <c r="F8" s="37" t="s">
        <v>226</v>
      </c>
      <c r="G8" s="37" t="s">
        <v>494</v>
      </c>
      <c r="H8" s="37" t="s">
        <v>495</v>
      </c>
      <c r="I8" s="37" t="s">
        <v>555</v>
      </c>
      <c r="J8" s="37" t="s">
        <v>225</v>
      </c>
      <c r="M8" s="200"/>
      <c r="N8" s="380" t="s">
        <v>431</v>
      </c>
    </row>
    <row r="9" spans="1:11" ht="15" customHeight="1">
      <c r="A9" s="35">
        <v>4</v>
      </c>
      <c r="B9" s="35">
        <v>52</v>
      </c>
      <c r="C9" s="36" t="s">
        <v>302</v>
      </c>
      <c r="D9" s="35">
        <v>1000</v>
      </c>
      <c r="E9" s="36" t="s">
        <v>511</v>
      </c>
      <c r="F9" s="37" t="s">
        <v>224</v>
      </c>
      <c r="G9" s="37" t="s">
        <v>487</v>
      </c>
      <c r="H9" s="37" t="s">
        <v>586</v>
      </c>
      <c r="I9" s="37" t="s">
        <v>556</v>
      </c>
      <c r="J9" s="37" t="s">
        <v>225</v>
      </c>
      <c r="K9" s="374"/>
    </row>
    <row r="10" spans="1:19" ht="15" customHeight="1">
      <c r="A10" s="35">
        <v>5</v>
      </c>
      <c r="B10" s="35">
        <v>18</v>
      </c>
      <c r="C10" s="36" t="s">
        <v>334</v>
      </c>
      <c r="D10" s="35">
        <v>1100</v>
      </c>
      <c r="E10" s="36" t="s">
        <v>493</v>
      </c>
      <c r="F10" s="37" t="s">
        <v>227</v>
      </c>
      <c r="G10" s="37" t="s">
        <v>487</v>
      </c>
      <c r="H10" s="37" t="s">
        <v>566</v>
      </c>
      <c r="I10" s="37" t="s">
        <v>767</v>
      </c>
      <c r="J10" s="37" t="s">
        <v>225</v>
      </c>
      <c r="L10" s="109" t="s">
        <v>410</v>
      </c>
      <c r="M10" s="109" t="s">
        <v>811</v>
      </c>
      <c r="N10" s="372" t="s">
        <v>221</v>
      </c>
      <c r="O10" s="371" t="s">
        <v>238</v>
      </c>
      <c r="P10" s="109" t="s">
        <v>404</v>
      </c>
      <c r="Q10" s="109" t="s">
        <v>222</v>
      </c>
      <c r="R10" s="109" t="s">
        <v>223</v>
      </c>
      <c r="S10" s="265" t="s">
        <v>773</v>
      </c>
    </row>
    <row r="11" spans="1:20" ht="15" customHeight="1">
      <c r="A11" s="35">
        <v>6</v>
      </c>
      <c r="B11" s="35">
        <v>28</v>
      </c>
      <c r="C11" s="36" t="s">
        <v>568</v>
      </c>
      <c r="D11" s="35">
        <v>1000</v>
      </c>
      <c r="E11" s="36" t="s">
        <v>777</v>
      </c>
      <c r="F11" s="37" t="s">
        <v>224</v>
      </c>
      <c r="G11" s="37" t="s">
        <v>477</v>
      </c>
      <c r="H11" s="37" t="s">
        <v>565</v>
      </c>
      <c r="I11" s="37" t="s">
        <v>564</v>
      </c>
      <c r="J11" s="37" t="s">
        <v>241</v>
      </c>
      <c r="L11" s="37">
        <v>1</v>
      </c>
      <c r="M11" s="37">
        <v>30</v>
      </c>
      <c r="N11" s="36" t="s">
        <v>285</v>
      </c>
      <c r="O11" s="35">
        <v>1250</v>
      </c>
      <c r="P11" s="37" t="s">
        <v>287</v>
      </c>
      <c r="Q11" s="37" t="s">
        <v>314</v>
      </c>
      <c r="R11" s="387" t="s">
        <v>411</v>
      </c>
      <c r="S11" s="108">
        <v>5</v>
      </c>
      <c r="T11" s="42">
        <v>40</v>
      </c>
    </row>
    <row r="12" spans="1:20" ht="15" customHeight="1">
      <c r="A12" s="35">
        <v>7</v>
      </c>
      <c r="B12" s="35">
        <v>19</v>
      </c>
      <c r="C12" s="36" t="s">
        <v>330</v>
      </c>
      <c r="D12" s="35">
        <v>1100</v>
      </c>
      <c r="E12" s="36" t="s">
        <v>493</v>
      </c>
      <c r="F12" s="37" t="s">
        <v>228</v>
      </c>
      <c r="G12" s="37" t="s">
        <v>477</v>
      </c>
      <c r="H12" s="37" t="s">
        <v>510</v>
      </c>
      <c r="I12" s="37" t="s">
        <v>495</v>
      </c>
      <c r="J12" s="37" t="s">
        <v>241</v>
      </c>
      <c r="L12" s="37">
        <v>2</v>
      </c>
      <c r="M12" s="37">
        <v>31</v>
      </c>
      <c r="N12" s="36" t="s">
        <v>163</v>
      </c>
      <c r="O12" s="35">
        <v>1250</v>
      </c>
      <c r="P12" s="37" t="s">
        <v>287</v>
      </c>
      <c r="Q12" s="37" t="s">
        <v>314</v>
      </c>
      <c r="R12" s="387" t="s">
        <v>411</v>
      </c>
      <c r="S12" s="108">
        <v>5</v>
      </c>
      <c r="T12" s="42">
        <v>35</v>
      </c>
    </row>
    <row r="13" spans="1:20" ht="15" customHeight="1">
      <c r="A13" s="35">
        <v>8</v>
      </c>
      <c r="B13" s="35">
        <v>4</v>
      </c>
      <c r="C13" s="36" t="s">
        <v>78</v>
      </c>
      <c r="D13" s="35">
        <v>1704</v>
      </c>
      <c r="E13" s="36" t="s">
        <v>493</v>
      </c>
      <c r="F13" s="37" t="s">
        <v>226</v>
      </c>
      <c r="G13" s="37" t="s">
        <v>310</v>
      </c>
      <c r="H13" s="37" t="s">
        <v>575</v>
      </c>
      <c r="I13" s="37" t="s">
        <v>799</v>
      </c>
      <c r="J13" s="37" t="s">
        <v>241</v>
      </c>
      <c r="K13" s="373"/>
      <c r="L13" s="37">
        <v>3</v>
      </c>
      <c r="M13" s="37">
        <v>75</v>
      </c>
      <c r="N13" s="36" t="s">
        <v>528</v>
      </c>
      <c r="O13" s="35">
        <v>1000</v>
      </c>
      <c r="P13" s="37" t="s">
        <v>287</v>
      </c>
      <c r="Q13" s="37" t="s">
        <v>325</v>
      </c>
      <c r="R13" s="387" t="s">
        <v>365</v>
      </c>
      <c r="S13" s="108">
        <v>1</v>
      </c>
      <c r="T13" s="42">
        <v>32</v>
      </c>
    </row>
    <row r="14" spans="1:11" ht="15" customHeight="1">
      <c r="A14" s="35">
        <v>9</v>
      </c>
      <c r="B14" s="35">
        <v>8</v>
      </c>
      <c r="C14" s="36" t="s">
        <v>268</v>
      </c>
      <c r="D14" s="35">
        <v>1260</v>
      </c>
      <c r="E14" s="36" t="s">
        <v>493</v>
      </c>
      <c r="F14" s="37" t="s">
        <v>228</v>
      </c>
      <c r="G14" s="37" t="s">
        <v>310</v>
      </c>
      <c r="H14" s="37" t="s">
        <v>548</v>
      </c>
      <c r="I14" s="37" t="s">
        <v>555</v>
      </c>
      <c r="J14" s="37" t="s">
        <v>241</v>
      </c>
      <c r="K14" s="374"/>
    </row>
    <row r="15" spans="1:14" ht="15" customHeight="1">
      <c r="A15" s="35">
        <v>10</v>
      </c>
      <c r="B15" s="35">
        <v>9</v>
      </c>
      <c r="C15" s="36" t="s">
        <v>522</v>
      </c>
      <c r="D15" s="35">
        <v>1250</v>
      </c>
      <c r="E15" s="36" t="s">
        <v>371</v>
      </c>
      <c r="F15" s="37" t="s">
        <v>227</v>
      </c>
      <c r="G15" s="37" t="s">
        <v>310</v>
      </c>
      <c r="H15" s="37" t="s">
        <v>501</v>
      </c>
      <c r="I15" s="37" t="s">
        <v>763</v>
      </c>
      <c r="J15" s="37" t="s">
        <v>241</v>
      </c>
      <c r="M15" s="200"/>
      <c r="N15" s="380" t="s">
        <v>432</v>
      </c>
    </row>
    <row r="16" spans="1:11" ht="15" customHeight="1">
      <c r="A16" s="35">
        <v>11</v>
      </c>
      <c r="B16" s="35">
        <v>7</v>
      </c>
      <c r="C16" s="36" t="s">
        <v>289</v>
      </c>
      <c r="D16" s="35">
        <v>1279</v>
      </c>
      <c r="E16" s="36" t="s">
        <v>371</v>
      </c>
      <c r="F16" s="37" t="s">
        <v>228</v>
      </c>
      <c r="G16" s="37" t="s">
        <v>310</v>
      </c>
      <c r="H16" s="37" t="s">
        <v>565</v>
      </c>
      <c r="I16" s="37" t="s">
        <v>776</v>
      </c>
      <c r="J16" s="37" t="s">
        <v>241</v>
      </c>
      <c r="K16" s="375"/>
    </row>
    <row r="17" spans="1:19" ht="15" customHeight="1">
      <c r="A17" s="35">
        <v>12</v>
      </c>
      <c r="B17" s="35">
        <v>50</v>
      </c>
      <c r="C17" s="36" t="s">
        <v>212</v>
      </c>
      <c r="D17" s="35">
        <v>1000</v>
      </c>
      <c r="E17" s="36" t="s">
        <v>800</v>
      </c>
      <c r="F17" s="37" t="s">
        <v>224</v>
      </c>
      <c r="G17" s="37" t="s">
        <v>310</v>
      </c>
      <c r="H17" s="37" t="s">
        <v>586</v>
      </c>
      <c r="I17" s="37" t="s">
        <v>556</v>
      </c>
      <c r="J17" s="37" t="s">
        <v>229</v>
      </c>
      <c r="K17" s="192"/>
      <c r="L17" s="265" t="s">
        <v>410</v>
      </c>
      <c r="M17" s="109" t="s">
        <v>812</v>
      </c>
      <c r="N17" s="372" t="s">
        <v>221</v>
      </c>
      <c r="O17" s="371" t="s">
        <v>238</v>
      </c>
      <c r="P17" s="109" t="s">
        <v>404</v>
      </c>
      <c r="Q17" s="109" t="s">
        <v>222</v>
      </c>
      <c r="R17" s="109" t="s">
        <v>223</v>
      </c>
      <c r="S17" s="265" t="s">
        <v>773</v>
      </c>
    </row>
    <row r="18" spans="1:20" ht="15" customHeight="1">
      <c r="A18" s="35">
        <v>13</v>
      </c>
      <c r="B18" s="35">
        <v>15</v>
      </c>
      <c r="C18" s="36" t="s">
        <v>244</v>
      </c>
      <c r="D18" s="35">
        <v>1250</v>
      </c>
      <c r="E18" s="36" t="s">
        <v>800</v>
      </c>
      <c r="F18" s="37" t="s">
        <v>226</v>
      </c>
      <c r="G18" s="37" t="s">
        <v>310</v>
      </c>
      <c r="H18" s="37" t="s">
        <v>586</v>
      </c>
      <c r="I18" s="37" t="s">
        <v>801</v>
      </c>
      <c r="J18" s="37" t="s">
        <v>241</v>
      </c>
      <c r="L18" s="108">
        <v>1</v>
      </c>
      <c r="M18" s="381">
        <v>20</v>
      </c>
      <c r="N18" s="36" t="s">
        <v>85</v>
      </c>
      <c r="O18" s="35">
        <v>1250</v>
      </c>
      <c r="P18" s="37" t="s">
        <v>288</v>
      </c>
      <c r="Q18" s="37" t="s">
        <v>312</v>
      </c>
      <c r="R18" s="387" t="s">
        <v>510</v>
      </c>
      <c r="S18" s="108">
        <v>5</v>
      </c>
      <c r="T18" s="42">
        <v>40</v>
      </c>
    </row>
    <row r="19" spans="1:20" ht="15" customHeight="1">
      <c r="A19" s="35">
        <v>14</v>
      </c>
      <c r="B19" s="35">
        <v>17</v>
      </c>
      <c r="C19" s="36" t="s">
        <v>367</v>
      </c>
      <c r="D19" s="35">
        <v>1100</v>
      </c>
      <c r="E19" s="36" t="s">
        <v>802</v>
      </c>
      <c r="F19" s="37" t="s">
        <v>227</v>
      </c>
      <c r="G19" s="37" t="s">
        <v>310</v>
      </c>
      <c r="H19" s="37" t="s">
        <v>507</v>
      </c>
      <c r="I19" s="37" t="s">
        <v>767</v>
      </c>
      <c r="J19" s="37" t="s">
        <v>241</v>
      </c>
      <c r="L19" s="108">
        <v>2</v>
      </c>
      <c r="M19" s="381">
        <v>68</v>
      </c>
      <c r="N19" s="36" t="s">
        <v>466</v>
      </c>
      <c r="O19" s="35">
        <v>1000</v>
      </c>
      <c r="P19" s="37" t="s">
        <v>288</v>
      </c>
      <c r="Q19" s="37" t="s">
        <v>323</v>
      </c>
      <c r="R19" s="387" t="s">
        <v>417</v>
      </c>
      <c r="S19" s="108">
        <v>3</v>
      </c>
      <c r="T19" s="42">
        <v>35</v>
      </c>
    </row>
    <row r="20" spans="1:10" ht="15" customHeight="1">
      <c r="A20" s="35">
        <v>15</v>
      </c>
      <c r="B20" s="35">
        <v>10</v>
      </c>
      <c r="C20" s="36" t="s">
        <v>173</v>
      </c>
      <c r="D20" s="35">
        <v>1250</v>
      </c>
      <c r="E20" s="36" t="s">
        <v>426</v>
      </c>
      <c r="F20" s="37" t="s">
        <v>224</v>
      </c>
      <c r="G20" s="37" t="s">
        <v>310</v>
      </c>
      <c r="H20" s="37" t="s">
        <v>507</v>
      </c>
      <c r="I20" s="37" t="s">
        <v>767</v>
      </c>
      <c r="J20" s="37" t="s">
        <v>229</v>
      </c>
    </row>
    <row r="21" spans="1:14" ht="15" customHeight="1">
      <c r="A21" s="35">
        <v>16</v>
      </c>
      <c r="B21" s="35">
        <v>21</v>
      </c>
      <c r="C21" s="36" t="s">
        <v>333</v>
      </c>
      <c r="D21" s="35">
        <v>1100</v>
      </c>
      <c r="E21" s="36" t="s">
        <v>493</v>
      </c>
      <c r="F21" s="37" t="s">
        <v>226</v>
      </c>
      <c r="G21" s="37" t="s">
        <v>310</v>
      </c>
      <c r="H21" s="37" t="s">
        <v>517</v>
      </c>
      <c r="I21" s="37" t="s">
        <v>548</v>
      </c>
      <c r="J21" s="37" t="s">
        <v>241</v>
      </c>
      <c r="M21" s="198"/>
      <c r="N21" s="380" t="s">
        <v>434</v>
      </c>
    </row>
    <row r="22" spans="1:11" ht="15" customHeight="1">
      <c r="A22" s="35">
        <v>17</v>
      </c>
      <c r="B22" s="35">
        <v>75</v>
      </c>
      <c r="C22" s="36" t="s">
        <v>449</v>
      </c>
      <c r="D22" s="35">
        <v>1000</v>
      </c>
      <c r="E22" s="36" t="s">
        <v>800</v>
      </c>
      <c r="F22" s="37" t="s">
        <v>228</v>
      </c>
      <c r="G22" s="37" t="s">
        <v>310</v>
      </c>
      <c r="H22" s="37" t="s">
        <v>483</v>
      </c>
      <c r="I22" s="37" t="s">
        <v>499</v>
      </c>
      <c r="J22" s="37" t="s">
        <v>229</v>
      </c>
      <c r="K22" s="374"/>
    </row>
    <row r="23" spans="1:19" ht="15" customHeight="1">
      <c r="A23" s="35">
        <v>18</v>
      </c>
      <c r="B23" s="35">
        <v>30</v>
      </c>
      <c r="C23" s="36" t="s">
        <v>406</v>
      </c>
      <c r="D23" s="35">
        <v>1000</v>
      </c>
      <c r="E23" s="36" t="s">
        <v>800</v>
      </c>
      <c r="F23" s="37" t="s">
        <v>226</v>
      </c>
      <c r="G23" s="37" t="s">
        <v>312</v>
      </c>
      <c r="H23" s="37" t="s">
        <v>512</v>
      </c>
      <c r="I23" s="37" t="s">
        <v>557</v>
      </c>
      <c r="J23" s="37" t="s">
        <v>229</v>
      </c>
      <c r="K23" s="374"/>
      <c r="L23" s="265" t="s">
        <v>410</v>
      </c>
      <c r="M23" s="109" t="s">
        <v>811</v>
      </c>
      <c r="N23" s="372" t="s">
        <v>221</v>
      </c>
      <c r="O23" s="371" t="s">
        <v>238</v>
      </c>
      <c r="P23" s="109" t="s">
        <v>404</v>
      </c>
      <c r="Q23" s="109" t="s">
        <v>222</v>
      </c>
      <c r="R23" s="109" t="s">
        <v>223</v>
      </c>
      <c r="S23" s="265" t="s">
        <v>773</v>
      </c>
    </row>
    <row r="24" spans="1:20" ht="15" customHeight="1">
      <c r="A24" s="35">
        <v>19</v>
      </c>
      <c r="B24" s="35">
        <v>5</v>
      </c>
      <c r="C24" s="36" t="s">
        <v>294</v>
      </c>
      <c r="D24" s="35">
        <v>1432</v>
      </c>
      <c r="E24" s="36" t="s">
        <v>513</v>
      </c>
      <c r="F24" s="37" t="s">
        <v>226</v>
      </c>
      <c r="G24" s="37" t="s">
        <v>312</v>
      </c>
      <c r="H24" s="37" t="s">
        <v>512</v>
      </c>
      <c r="I24" s="37" t="s">
        <v>571</v>
      </c>
      <c r="J24" s="37" t="s">
        <v>229</v>
      </c>
      <c r="K24" s="384"/>
      <c r="L24" s="108">
        <v>1</v>
      </c>
      <c r="M24" s="381">
        <v>5</v>
      </c>
      <c r="N24" s="36" t="s">
        <v>334</v>
      </c>
      <c r="O24" s="35">
        <v>1100</v>
      </c>
      <c r="P24" s="37" t="s">
        <v>227</v>
      </c>
      <c r="Q24" s="37" t="s">
        <v>487</v>
      </c>
      <c r="R24" s="387" t="s">
        <v>566</v>
      </c>
      <c r="S24" s="108">
        <v>7</v>
      </c>
      <c r="T24" s="42">
        <v>40</v>
      </c>
    </row>
    <row r="25" spans="1:20" ht="15" customHeight="1">
      <c r="A25" s="35">
        <v>20</v>
      </c>
      <c r="B25" s="35">
        <v>11</v>
      </c>
      <c r="C25" s="36" t="s">
        <v>85</v>
      </c>
      <c r="D25" s="35">
        <v>1250</v>
      </c>
      <c r="E25" s="36" t="s">
        <v>426</v>
      </c>
      <c r="F25" s="37" t="s">
        <v>288</v>
      </c>
      <c r="G25" s="37" t="s">
        <v>312</v>
      </c>
      <c r="H25" s="37" t="s">
        <v>510</v>
      </c>
      <c r="I25" s="37" t="s">
        <v>769</v>
      </c>
      <c r="J25" s="37" t="s">
        <v>229</v>
      </c>
      <c r="K25" s="384"/>
      <c r="L25" s="108">
        <v>2</v>
      </c>
      <c r="M25" s="381">
        <v>10</v>
      </c>
      <c r="N25" s="36" t="s">
        <v>522</v>
      </c>
      <c r="O25" s="35">
        <v>1250</v>
      </c>
      <c r="P25" s="37" t="s">
        <v>227</v>
      </c>
      <c r="Q25" s="37" t="s">
        <v>310</v>
      </c>
      <c r="R25" s="387" t="s">
        <v>501</v>
      </c>
      <c r="S25" s="108">
        <v>6</v>
      </c>
      <c r="T25" s="42">
        <v>35</v>
      </c>
    </row>
    <row r="26" spans="1:20" ht="15" customHeight="1">
      <c r="A26" s="35">
        <v>21</v>
      </c>
      <c r="B26" s="35">
        <v>26</v>
      </c>
      <c r="C26" s="36" t="s">
        <v>292</v>
      </c>
      <c r="D26" s="35">
        <v>1000</v>
      </c>
      <c r="E26" s="36" t="s">
        <v>800</v>
      </c>
      <c r="F26" s="37" t="s">
        <v>228</v>
      </c>
      <c r="G26" s="37" t="s">
        <v>312</v>
      </c>
      <c r="H26" s="37" t="s">
        <v>423</v>
      </c>
      <c r="I26" s="37" t="s">
        <v>768</v>
      </c>
      <c r="J26" s="37" t="s">
        <v>230</v>
      </c>
      <c r="K26" s="384"/>
      <c r="L26" s="108">
        <v>3</v>
      </c>
      <c r="M26" s="381">
        <v>14</v>
      </c>
      <c r="N26" s="36" t="s">
        <v>367</v>
      </c>
      <c r="O26" s="35">
        <v>1100</v>
      </c>
      <c r="P26" s="37" t="s">
        <v>227</v>
      </c>
      <c r="Q26" s="37" t="s">
        <v>310</v>
      </c>
      <c r="R26" s="387" t="s">
        <v>507</v>
      </c>
      <c r="S26" s="108">
        <v>6</v>
      </c>
      <c r="T26" s="42">
        <v>32</v>
      </c>
    </row>
    <row r="27" spans="1:20" ht="15" customHeight="1">
      <c r="A27" s="35">
        <v>22</v>
      </c>
      <c r="B27" s="35">
        <v>14</v>
      </c>
      <c r="C27" s="36" t="s">
        <v>573</v>
      </c>
      <c r="D27" s="35">
        <v>1250</v>
      </c>
      <c r="E27" s="36" t="s">
        <v>399</v>
      </c>
      <c r="F27" s="37" t="s">
        <v>226</v>
      </c>
      <c r="G27" s="37" t="s">
        <v>312</v>
      </c>
      <c r="H27" s="37" t="s">
        <v>423</v>
      </c>
      <c r="I27" s="37" t="s">
        <v>499</v>
      </c>
      <c r="J27" s="37" t="s">
        <v>229</v>
      </c>
      <c r="L27" s="108">
        <v>4</v>
      </c>
      <c r="M27" s="381">
        <v>28</v>
      </c>
      <c r="N27" s="36" t="s">
        <v>732</v>
      </c>
      <c r="O27" s="35">
        <v>1000</v>
      </c>
      <c r="P27" s="37" t="s">
        <v>227</v>
      </c>
      <c r="Q27" s="37" t="s">
        <v>314</v>
      </c>
      <c r="R27" s="387" t="s">
        <v>512</v>
      </c>
      <c r="S27" s="108">
        <v>5</v>
      </c>
      <c r="T27" s="42">
        <v>30</v>
      </c>
    </row>
    <row r="28" spans="1:20" ht="15" customHeight="1">
      <c r="A28" s="35">
        <v>23</v>
      </c>
      <c r="B28" s="35">
        <v>71</v>
      </c>
      <c r="C28" s="36" t="s">
        <v>515</v>
      </c>
      <c r="D28" s="35">
        <v>1000</v>
      </c>
      <c r="E28" s="36" t="s">
        <v>803</v>
      </c>
      <c r="F28" s="37" t="s">
        <v>226</v>
      </c>
      <c r="G28" s="37" t="s">
        <v>312</v>
      </c>
      <c r="H28" s="37" t="s">
        <v>483</v>
      </c>
      <c r="I28" s="37" t="s">
        <v>499</v>
      </c>
      <c r="J28" s="37" t="s">
        <v>230</v>
      </c>
      <c r="L28" s="108">
        <v>5</v>
      </c>
      <c r="M28" s="381">
        <v>29</v>
      </c>
      <c r="N28" s="36" t="s">
        <v>587</v>
      </c>
      <c r="O28" s="35">
        <v>1000</v>
      </c>
      <c r="P28" s="37" t="s">
        <v>227</v>
      </c>
      <c r="Q28" s="37" t="s">
        <v>314</v>
      </c>
      <c r="R28" s="387" t="s">
        <v>439</v>
      </c>
      <c r="S28" s="108">
        <v>5</v>
      </c>
      <c r="T28" s="42">
        <v>29</v>
      </c>
    </row>
    <row r="29" spans="1:20" ht="15" customHeight="1">
      <c r="A29" s="35">
        <v>24</v>
      </c>
      <c r="B29" s="35">
        <v>53</v>
      </c>
      <c r="C29" s="36" t="s">
        <v>304</v>
      </c>
      <c r="D29" s="35">
        <v>1000</v>
      </c>
      <c r="E29" s="36" t="s">
        <v>511</v>
      </c>
      <c r="F29" s="37" t="s">
        <v>224</v>
      </c>
      <c r="G29" s="37" t="s">
        <v>314</v>
      </c>
      <c r="H29" s="37" t="s">
        <v>497</v>
      </c>
      <c r="I29" s="37" t="s">
        <v>562</v>
      </c>
      <c r="J29" s="37" t="s">
        <v>230</v>
      </c>
      <c r="L29" s="108">
        <v>6</v>
      </c>
      <c r="M29" s="381">
        <v>33</v>
      </c>
      <c r="N29" s="36" t="s">
        <v>731</v>
      </c>
      <c r="O29" s="35">
        <v>1000</v>
      </c>
      <c r="P29" s="37" t="s">
        <v>227</v>
      </c>
      <c r="Q29" s="37" t="s">
        <v>314</v>
      </c>
      <c r="R29" s="387" t="s">
        <v>412</v>
      </c>
      <c r="S29" s="108">
        <v>5</v>
      </c>
      <c r="T29" s="42">
        <v>28</v>
      </c>
    </row>
    <row r="30" spans="1:20" ht="15" customHeight="1">
      <c r="A30" s="35">
        <v>25</v>
      </c>
      <c r="B30" s="35">
        <v>16</v>
      </c>
      <c r="C30" s="36" t="s">
        <v>218</v>
      </c>
      <c r="D30" s="35">
        <v>1250</v>
      </c>
      <c r="E30" s="36" t="s">
        <v>399</v>
      </c>
      <c r="F30" s="37" t="s">
        <v>224</v>
      </c>
      <c r="G30" s="37" t="s">
        <v>314</v>
      </c>
      <c r="H30" s="37" t="s">
        <v>501</v>
      </c>
      <c r="I30" s="37" t="s">
        <v>564</v>
      </c>
      <c r="J30" s="37" t="s">
        <v>229</v>
      </c>
      <c r="K30" s="383"/>
      <c r="L30" s="108">
        <v>7</v>
      </c>
      <c r="M30" s="381">
        <v>38</v>
      </c>
      <c r="N30" s="36" t="s">
        <v>472</v>
      </c>
      <c r="O30" s="35">
        <v>1000</v>
      </c>
      <c r="P30" s="37" t="s">
        <v>227</v>
      </c>
      <c r="Q30" s="37" t="s">
        <v>317</v>
      </c>
      <c r="R30" s="387" t="s">
        <v>483</v>
      </c>
      <c r="S30" s="108">
        <v>4</v>
      </c>
      <c r="T30" s="42">
        <v>27</v>
      </c>
    </row>
    <row r="31" spans="1:20" ht="15" customHeight="1">
      <c r="A31" s="35">
        <v>26</v>
      </c>
      <c r="B31" s="35">
        <v>6</v>
      </c>
      <c r="C31" s="36" t="s">
        <v>373</v>
      </c>
      <c r="D31" s="35">
        <v>1319</v>
      </c>
      <c r="E31" s="36" t="s">
        <v>371</v>
      </c>
      <c r="F31" s="37" t="s">
        <v>228</v>
      </c>
      <c r="G31" s="37" t="s">
        <v>314</v>
      </c>
      <c r="H31" s="37" t="s">
        <v>586</v>
      </c>
      <c r="I31" s="37" t="s">
        <v>776</v>
      </c>
      <c r="J31" s="37" t="s">
        <v>229</v>
      </c>
      <c r="K31" s="384"/>
      <c r="L31" s="108">
        <v>8</v>
      </c>
      <c r="M31" s="381">
        <v>42</v>
      </c>
      <c r="N31" s="36" t="s">
        <v>443</v>
      </c>
      <c r="O31" s="35">
        <v>1000</v>
      </c>
      <c r="P31" s="37" t="s">
        <v>227</v>
      </c>
      <c r="Q31" s="37" t="s">
        <v>317</v>
      </c>
      <c r="R31" s="387" t="s">
        <v>412</v>
      </c>
      <c r="S31" s="108">
        <v>4</v>
      </c>
      <c r="T31" s="42">
        <v>26</v>
      </c>
    </row>
    <row r="32" spans="1:20" ht="15" customHeight="1">
      <c r="A32" s="35">
        <v>27</v>
      </c>
      <c r="B32" s="35">
        <v>43</v>
      </c>
      <c r="C32" s="36" t="s">
        <v>102</v>
      </c>
      <c r="D32" s="35">
        <v>1000</v>
      </c>
      <c r="E32" s="36" t="s">
        <v>399</v>
      </c>
      <c r="F32" s="37" t="s">
        <v>228</v>
      </c>
      <c r="G32" s="37" t="s">
        <v>314</v>
      </c>
      <c r="H32" s="37" t="s">
        <v>503</v>
      </c>
      <c r="I32" s="37" t="s">
        <v>801</v>
      </c>
      <c r="J32" s="37" t="s">
        <v>229</v>
      </c>
      <c r="L32" s="108">
        <v>9</v>
      </c>
      <c r="M32" s="381">
        <v>44</v>
      </c>
      <c r="N32" s="36" t="s">
        <v>462</v>
      </c>
      <c r="O32" s="35">
        <v>1000</v>
      </c>
      <c r="P32" s="37" t="s">
        <v>227</v>
      </c>
      <c r="Q32" s="37" t="s">
        <v>317</v>
      </c>
      <c r="R32" s="387" t="s">
        <v>415</v>
      </c>
      <c r="S32" s="108">
        <v>4</v>
      </c>
      <c r="T32" s="42">
        <v>25</v>
      </c>
    </row>
    <row r="33" spans="1:20" ht="15" customHeight="1">
      <c r="A33" s="35">
        <v>28</v>
      </c>
      <c r="B33" s="362">
        <v>56</v>
      </c>
      <c r="C33" s="152" t="s">
        <v>732</v>
      </c>
      <c r="D33" s="362">
        <v>1000</v>
      </c>
      <c r="E33" s="152" t="s">
        <v>804</v>
      </c>
      <c r="F33" s="37" t="s">
        <v>227</v>
      </c>
      <c r="G33" s="37" t="s">
        <v>314</v>
      </c>
      <c r="H33" s="37" t="s">
        <v>512</v>
      </c>
      <c r="I33" s="37" t="s">
        <v>571</v>
      </c>
      <c r="J33" s="37" t="s">
        <v>229</v>
      </c>
      <c r="L33" s="108">
        <v>10</v>
      </c>
      <c r="M33" s="381">
        <v>45</v>
      </c>
      <c r="N33" s="36" t="s">
        <v>781</v>
      </c>
      <c r="O33" s="35">
        <v>1000</v>
      </c>
      <c r="P33" s="37" t="s">
        <v>227</v>
      </c>
      <c r="Q33" s="37" t="s">
        <v>318</v>
      </c>
      <c r="R33" s="387" t="s">
        <v>424</v>
      </c>
      <c r="S33" s="108">
        <v>3</v>
      </c>
      <c r="T33" s="42">
        <v>24</v>
      </c>
    </row>
    <row r="34" spans="1:20" ht="15" customHeight="1">
      <c r="A34" s="35">
        <v>29</v>
      </c>
      <c r="B34" s="35">
        <v>65</v>
      </c>
      <c r="C34" s="36" t="s">
        <v>587</v>
      </c>
      <c r="D34" s="35">
        <v>1000</v>
      </c>
      <c r="E34" s="36" t="s">
        <v>803</v>
      </c>
      <c r="F34" s="37" t="s">
        <v>227</v>
      </c>
      <c r="G34" s="37" t="s">
        <v>314</v>
      </c>
      <c r="H34" s="37" t="s">
        <v>439</v>
      </c>
      <c r="I34" s="37" t="s">
        <v>575</v>
      </c>
      <c r="J34" s="37" t="s">
        <v>229</v>
      </c>
      <c r="L34" s="108">
        <v>11</v>
      </c>
      <c r="M34" s="381">
        <v>52</v>
      </c>
      <c r="N34" s="36" t="s">
        <v>420</v>
      </c>
      <c r="O34" s="35">
        <v>1100</v>
      </c>
      <c r="P34" s="37" t="s">
        <v>227</v>
      </c>
      <c r="Q34" s="37" t="s">
        <v>318</v>
      </c>
      <c r="R34" s="387" t="s">
        <v>416</v>
      </c>
      <c r="S34" s="108">
        <v>4</v>
      </c>
      <c r="T34" s="42">
        <v>23</v>
      </c>
    </row>
    <row r="35" spans="1:20" ht="15" customHeight="1">
      <c r="A35" s="35">
        <v>30</v>
      </c>
      <c r="B35" s="35">
        <v>12</v>
      </c>
      <c r="C35" s="36" t="s">
        <v>285</v>
      </c>
      <c r="D35" s="35">
        <v>1250</v>
      </c>
      <c r="E35" s="36" t="s">
        <v>371</v>
      </c>
      <c r="F35" s="37" t="s">
        <v>287</v>
      </c>
      <c r="G35" s="37" t="s">
        <v>314</v>
      </c>
      <c r="H35" s="37" t="s">
        <v>411</v>
      </c>
      <c r="I35" s="37" t="s">
        <v>495</v>
      </c>
      <c r="J35" s="37" t="s">
        <v>229</v>
      </c>
      <c r="K35" s="383"/>
      <c r="L35" s="108">
        <v>12</v>
      </c>
      <c r="M35" s="381">
        <v>53</v>
      </c>
      <c r="N35" s="36" t="s">
        <v>361</v>
      </c>
      <c r="O35" s="35">
        <v>1000</v>
      </c>
      <c r="P35" s="37" t="s">
        <v>227</v>
      </c>
      <c r="Q35" s="37" t="s">
        <v>318</v>
      </c>
      <c r="R35" s="387" t="s">
        <v>419</v>
      </c>
      <c r="S35" s="108">
        <v>4</v>
      </c>
      <c r="T35" s="42">
        <v>22</v>
      </c>
    </row>
    <row r="36" spans="1:20" ht="15" customHeight="1">
      <c r="A36" s="35">
        <v>31</v>
      </c>
      <c r="B36" s="35">
        <v>13</v>
      </c>
      <c r="C36" s="36" t="s">
        <v>163</v>
      </c>
      <c r="D36" s="35">
        <v>1250</v>
      </c>
      <c r="E36" s="36" t="s">
        <v>371</v>
      </c>
      <c r="F36" s="37" t="s">
        <v>287</v>
      </c>
      <c r="G36" s="37" t="s">
        <v>314</v>
      </c>
      <c r="H36" s="37" t="s">
        <v>411</v>
      </c>
      <c r="I36" s="37" t="s">
        <v>497</v>
      </c>
      <c r="J36" s="37" t="s">
        <v>229</v>
      </c>
      <c r="K36" s="384"/>
      <c r="L36" s="108">
        <v>13</v>
      </c>
      <c r="M36" s="381">
        <v>56</v>
      </c>
      <c r="N36" s="36" t="s">
        <v>807</v>
      </c>
      <c r="O36" s="35">
        <v>1000</v>
      </c>
      <c r="P36" s="37" t="s">
        <v>227</v>
      </c>
      <c r="Q36" s="37" t="s">
        <v>318</v>
      </c>
      <c r="R36" s="387" t="s">
        <v>417</v>
      </c>
      <c r="S36" s="108">
        <v>4</v>
      </c>
      <c r="T36" s="42">
        <v>21</v>
      </c>
    </row>
    <row r="37" spans="1:20" ht="15" customHeight="1">
      <c r="A37" s="35">
        <v>32</v>
      </c>
      <c r="B37" s="35">
        <v>31</v>
      </c>
      <c r="C37" s="36" t="s">
        <v>450</v>
      </c>
      <c r="D37" s="35">
        <v>1000</v>
      </c>
      <c r="E37" s="36" t="s">
        <v>800</v>
      </c>
      <c r="F37" s="37" t="s">
        <v>228</v>
      </c>
      <c r="G37" s="37" t="s">
        <v>314</v>
      </c>
      <c r="H37" s="37" t="s">
        <v>411</v>
      </c>
      <c r="I37" s="37" t="s">
        <v>586</v>
      </c>
      <c r="J37" s="37" t="s">
        <v>230</v>
      </c>
      <c r="K37" s="384"/>
      <c r="L37" s="108">
        <v>14</v>
      </c>
      <c r="M37" s="381">
        <v>57</v>
      </c>
      <c r="N37" s="36" t="s">
        <v>471</v>
      </c>
      <c r="O37" s="35">
        <v>1000</v>
      </c>
      <c r="P37" s="37" t="s">
        <v>227</v>
      </c>
      <c r="Q37" s="37" t="s">
        <v>318</v>
      </c>
      <c r="R37" s="387" t="s">
        <v>414</v>
      </c>
      <c r="S37" s="108">
        <v>4</v>
      </c>
      <c r="T37" s="42">
        <v>20</v>
      </c>
    </row>
    <row r="38" spans="1:20" ht="15" customHeight="1">
      <c r="A38" s="35">
        <v>33</v>
      </c>
      <c r="B38" s="35">
        <v>40</v>
      </c>
      <c r="C38" s="36" t="s">
        <v>731</v>
      </c>
      <c r="D38" s="35">
        <v>1000</v>
      </c>
      <c r="E38" s="36" t="s">
        <v>651</v>
      </c>
      <c r="F38" s="37" t="s">
        <v>227</v>
      </c>
      <c r="G38" s="37" t="s">
        <v>314</v>
      </c>
      <c r="H38" s="37" t="s">
        <v>412</v>
      </c>
      <c r="I38" s="37" t="s">
        <v>566</v>
      </c>
      <c r="J38" s="37" t="s">
        <v>229</v>
      </c>
      <c r="K38" s="384"/>
      <c r="L38" s="108">
        <v>15</v>
      </c>
      <c r="M38" s="381">
        <v>58</v>
      </c>
      <c r="N38" s="36" t="s">
        <v>527</v>
      </c>
      <c r="O38" s="35">
        <v>1000</v>
      </c>
      <c r="P38" s="37" t="s">
        <v>227</v>
      </c>
      <c r="Q38" s="37" t="s">
        <v>318</v>
      </c>
      <c r="R38" s="387" t="s">
        <v>315</v>
      </c>
      <c r="S38" s="108">
        <v>3</v>
      </c>
      <c r="T38" s="42">
        <v>19</v>
      </c>
    </row>
    <row r="39" spans="1:20" ht="15" customHeight="1">
      <c r="A39" s="35">
        <v>34</v>
      </c>
      <c r="B39" s="35">
        <v>79</v>
      </c>
      <c r="C39" s="36" t="s">
        <v>348</v>
      </c>
      <c r="D39" s="35">
        <v>1000</v>
      </c>
      <c r="E39" s="36" t="s">
        <v>344</v>
      </c>
      <c r="F39" s="37" t="s">
        <v>226</v>
      </c>
      <c r="G39" s="37" t="s">
        <v>314</v>
      </c>
      <c r="H39" s="37" t="s">
        <v>485</v>
      </c>
      <c r="I39" s="37" t="s">
        <v>501</v>
      </c>
      <c r="J39" s="37" t="s">
        <v>229</v>
      </c>
      <c r="K39" s="384"/>
      <c r="L39" s="108">
        <v>16</v>
      </c>
      <c r="M39" s="381">
        <v>59</v>
      </c>
      <c r="N39" s="36" t="s">
        <v>734</v>
      </c>
      <c r="O39" s="35">
        <v>1000</v>
      </c>
      <c r="P39" s="37" t="s">
        <v>227</v>
      </c>
      <c r="Q39" s="37" t="s">
        <v>321</v>
      </c>
      <c r="R39" s="387" t="s">
        <v>419</v>
      </c>
      <c r="S39" s="108">
        <v>3</v>
      </c>
      <c r="T39" s="42">
        <v>18</v>
      </c>
    </row>
    <row r="40" spans="1:20" ht="15" customHeight="1">
      <c r="A40" s="35">
        <v>35</v>
      </c>
      <c r="B40" s="35">
        <v>69</v>
      </c>
      <c r="C40" s="36" t="s">
        <v>403</v>
      </c>
      <c r="D40" s="35">
        <v>1000</v>
      </c>
      <c r="E40" s="36" t="s">
        <v>87</v>
      </c>
      <c r="F40" s="37" t="s">
        <v>228</v>
      </c>
      <c r="G40" s="37" t="s">
        <v>314</v>
      </c>
      <c r="H40" s="37" t="s">
        <v>485</v>
      </c>
      <c r="I40" s="37" t="s">
        <v>565</v>
      </c>
      <c r="J40" s="37" t="s">
        <v>229</v>
      </c>
      <c r="K40" s="384"/>
      <c r="L40" s="108">
        <v>17</v>
      </c>
      <c r="M40" s="381">
        <v>60</v>
      </c>
      <c r="N40" s="36" t="s">
        <v>736</v>
      </c>
      <c r="O40" s="35">
        <v>1000</v>
      </c>
      <c r="P40" s="37" t="s">
        <v>227</v>
      </c>
      <c r="Q40" s="37" t="s">
        <v>321</v>
      </c>
      <c r="R40" s="387" t="s">
        <v>427</v>
      </c>
      <c r="S40" s="108">
        <v>3</v>
      </c>
      <c r="T40" s="42">
        <v>17</v>
      </c>
    </row>
    <row r="41" spans="1:20" ht="15" customHeight="1">
      <c r="A41" s="35">
        <v>36</v>
      </c>
      <c r="B41" s="35">
        <v>61</v>
      </c>
      <c r="C41" s="36" t="s">
        <v>408</v>
      </c>
      <c r="D41" s="35">
        <v>1000</v>
      </c>
      <c r="E41" s="36" t="s">
        <v>800</v>
      </c>
      <c r="F41" s="37" t="s">
        <v>228</v>
      </c>
      <c r="G41" s="37" t="s">
        <v>317</v>
      </c>
      <c r="H41" s="37" t="s">
        <v>440</v>
      </c>
      <c r="I41" s="37" t="s">
        <v>499</v>
      </c>
      <c r="J41" s="37" t="s">
        <v>230</v>
      </c>
      <c r="K41" s="384"/>
      <c r="L41" s="108">
        <v>18</v>
      </c>
      <c r="M41" s="381">
        <v>63</v>
      </c>
      <c r="N41" s="36" t="s">
        <v>445</v>
      </c>
      <c r="O41" s="35">
        <v>1000</v>
      </c>
      <c r="P41" s="37" t="s">
        <v>227</v>
      </c>
      <c r="Q41" s="37" t="s">
        <v>321</v>
      </c>
      <c r="R41" s="387" t="s">
        <v>313</v>
      </c>
      <c r="S41" s="108">
        <v>3</v>
      </c>
      <c r="T41" s="42">
        <v>16</v>
      </c>
    </row>
    <row r="42" spans="1:20" ht="15" customHeight="1">
      <c r="A42" s="35">
        <v>37</v>
      </c>
      <c r="B42" s="35">
        <v>55</v>
      </c>
      <c r="C42" s="36" t="s">
        <v>407</v>
      </c>
      <c r="D42" s="35">
        <v>1000</v>
      </c>
      <c r="E42" s="36" t="s">
        <v>800</v>
      </c>
      <c r="F42" s="37" t="s">
        <v>228</v>
      </c>
      <c r="G42" s="37" t="s">
        <v>317</v>
      </c>
      <c r="H42" s="37" t="s">
        <v>483</v>
      </c>
      <c r="I42" s="37" t="s">
        <v>499</v>
      </c>
      <c r="J42" s="37" t="s">
        <v>230</v>
      </c>
      <c r="K42" s="384"/>
      <c r="L42" s="108">
        <v>19</v>
      </c>
      <c r="M42" s="381">
        <v>65</v>
      </c>
      <c r="N42" s="36" t="s">
        <v>606</v>
      </c>
      <c r="O42" s="35">
        <v>1000</v>
      </c>
      <c r="P42" s="37" t="s">
        <v>227</v>
      </c>
      <c r="Q42" s="37" t="s">
        <v>323</v>
      </c>
      <c r="R42" s="387" t="s">
        <v>419</v>
      </c>
      <c r="S42" s="108">
        <v>3</v>
      </c>
      <c r="T42" s="42">
        <v>15</v>
      </c>
    </row>
    <row r="43" spans="1:20" ht="15" customHeight="1">
      <c r="A43" s="35">
        <v>38</v>
      </c>
      <c r="B43" s="35">
        <v>41</v>
      </c>
      <c r="C43" s="36" t="s">
        <v>472</v>
      </c>
      <c r="D43" s="35">
        <v>1000</v>
      </c>
      <c r="E43" s="36" t="s">
        <v>651</v>
      </c>
      <c r="F43" s="37" t="s">
        <v>227</v>
      </c>
      <c r="G43" s="37" t="s">
        <v>317</v>
      </c>
      <c r="H43" s="37" t="s">
        <v>483</v>
      </c>
      <c r="I43" s="37" t="s">
        <v>495</v>
      </c>
      <c r="J43" s="37" t="s">
        <v>230</v>
      </c>
      <c r="K43" s="384"/>
      <c r="L43" s="108">
        <v>20</v>
      </c>
      <c r="M43" s="381">
        <v>67</v>
      </c>
      <c r="N43" s="36" t="s">
        <v>735</v>
      </c>
      <c r="O43" s="35">
        <v>1000</v>
      </c>
      <c r="P43" s="37" t="s">
        <v>227</v>
      </c>
      <c r="Q43" s="37" t="s">
        <v>323</v>
      </c>
      <c r="R43" s="387" t="s">
        <v>417</v>
      </c>
      <c r="S43" s="108">
        <v>2</v>
      </c>
      <c r="T43" s="42">
        <v>14</v>
      </c>
    </row>
    <row r="44" spans="1:20" ht="15" customHeight="1">
      <c r="A44" s="35">
        <v>39</v>
      </c>
      <c r="B44" s="35">
        <v>29</v>
      </c>
      <c r="C44" s="36" t="s">
        <v>583</v>
      </c>
      <c r="D44" s="35">
        <v>1000</v>
      </c>
      <c r="E44" s="36" t="s">
        <v>87</v>
      </c>
      <c r="F44" s="37" t="s">
        <v>228</v>
      </c>
      <c r="G44" s="37" t="s">
        <v>317</v>
      </c>
      <c r="H44" s="37" t="s">
        <v>483</v>
      </c>
      <c r="I44" s="37" t="s">
        <v>505</v>
      </c>
      <c r="J44" s="37" t="s">
        <v>230</v>
      </c>
      <c r="K44" s="384"/>
      <c r="L44" s="108">
        <v>21</v>
      </c>
      <c r="M44" s="381">
        <v>70</v>
      </c>
      <c r="N44" s="36" t="s">
        <v>598</v>
      </c>
      <c r="O44" s="35">
        <v>1000</v>
      </c>
      <c r="P44" s="37" t="s">
        <v>227</v>
      </c>
      <c r="Q44" s="37" t="s">
        <v>323</v>
      </c>
      <c r="R44" s="387" t="s">
        <v>365</v>
      </c>
      <c r="S44" s="108">
        <v>2</v>
      </c>
      <c r="T44" s="42">
        <v>13</v>
      </c>
    </row>
    <row r="45" spans="1:20" ht="15" customHeight="1">
      <c r="A45" s="35">
        <v>40</v>
      </c>
      <c r="B45" s="362">
        <v>22</v>
      </c>
      <c r="C45" s="152" t="s">
        <v>747</v>
      </c>
      <c r="D45" s="362">
        <v>1000</v>
      </c>
      <c r="E45" s="152" t="s">
        <v>804</v>
      </c>
      <c r="F45" s="37" t="s">
        <v>228</v>
      </c>
      <c r="G45" s="37" t="s">
        <v>317</v>
      </c>
      <c r="H45" s="37" t="s">
        <v>411</v>
      </c>
      <c r="I45" s="37" t="s">
        <v>501</v>
      </c>
      <c r="J45" s="37" t="s">
        <v>230</v>
      </c>
      <c r="K45" s="384"/>
      <c r="L45" s="108">
        <v>22</v>
      </c>
      <c r="M45" s="381">
        <v>71</v>
      </c>
      <c r="N45" s="36" t="s">
        <v>463</v>
      </c>
      <c r="O45" s="35">
        <v>1000</v>
      </c>
      <c r="P45" s="37" t="s">
        <v>227</v>
      </c>
      <c r="Q45" s="37" t="s">
        <v>323</v>
      </c>
      <c r="R45" s="387" t="s">
        <v>418</v>
      </c>
      <c r="S45" s="108">
        <v>2</v>
      </c>
      <c r="T45" s="42">
        <v>12</v>
      </c>
    </row>
    <row r="46" spans="1:20" ht="15" customHeight="1">
      <c r="A46" s="35">
        <v>41</v>
      </c>
      <c r="B46" s="35">
        <v>73</v>
      </c>
      <c r="C46" s="36" t="s">
        <v>421</v>
      </c>
      <c r="D46" s="35">
        <v>1000</v>
      </c>
      <c r="E46" s="36" t="s">
        <v>87</v>
      </c>
      <c r="F46" s="37" t="s">
        <v>228</v>
      </c>
      <c r="G46" s="37" t="s">
        <v>317</v>
      </c>
      <c r="H46" s="37" t="s">
        <v>411</v>
      </c>
      <c r="I46" s="37" t="s">
        <v>565</v>
      </c>
      <c r="J46" s="37" t="s">
        <v>230</v>
      </c>
      <c r="K46" s="384"/>
      <c r="L46" s="108">
        <v>23</v>
      </c>
      <c r="M46" s="381">
        <v>72</v>
      </c>
      <c r="N46" s="36" t="s">
        <v>662</v>
      </c>
      <c r="O46" s="35">
        <v>1000</v>
      </c>
      <c r="P46" s="37" t="s">
        <v>227</v>
      </c>
      <c r="Q46" s="37" t="s">
        <v>323</v>
      </c>
      <c r="R46" s="387" t="s">
        <v>597</v>
      </c>
      <c r="S46" s="108">
        <v>3</v>
      </c>
      <c r="T46" s="42">
        <v>11</v>
      </c>
    </row>
    <row r="47" spans="1:20" ht="15" customHeight="1">
      <c r="A47" s="35">
        <v>42</v>
      </c>
      <c r="B47" s="35">
        <v>45</v>
      </c>
      <c r="C47" s="36" t="s">
        <v>443</v>
      </c>
      <c r="D47" s="35">
        <v>1000</v>
      </c>
      <c r="E47" s="36" t="s">
        <v>800</v>
      </c>
      <c r="F47" s="37" t="s">
        <v>227</v>
      </c>
      <c r="G47" s="37" t="s">
        <v>317</v>
      </c>
      <c r="H47" s="37" t="s">
        <v>412</v>
      </c>
      <c r="I47" s="37" t="s">
        <v>566</v>
      </c>
      <c r="J47" s="37" t="s">
        <v>230</v>
      </c>
      <c r="K47" s="384"/>
      <c r="L47" s="108">
        <v>24</v>
      </c>
      <c r="M47" s="381">
        <v>73</v>
      </c>
      <c r="N47" s="36" t="s">
        <v>602</v>
      </c>
      <c r="O47" s="35">
        <v>1000</v>
      </c>
      <c r="P47" s="37" t="s">
        <v>227</v>
      </c>
      <c r="Q47" s="37" t="s">
        <v>323</v>
      </c>
      <c r="R47" s="387" t="s">
        <v>605</v>
      </c>
      <c r="S47" s="108">
        <v>2</v>
      </c>
      <c r="T47" s="42">
        <v>10</v>
      </c>
    </row>
    <row r="48" spans="1:20" ht="15" customHeight="1">
      <c r="A48" s="35">
        <v>43</v>
      </c>
      <c r="B48" s="35">
        <v>78</v>
      </c>
      <c r="C48" s="36" t="s">
        <v>465</v>
      </c>
      <c r="D48" s="35">
        <v>1000</v>
      </c>
      <c r="E48" s="36" t="s">
        <v>803</v>
      </c>
      <c r="F48" s="37" t="s">
        <v>228</v>
      </c>
      <c r="G48" s="37" t="s">
        <v>317</v>
      </c>
      <c r="H48" s="37" t="s">
        <v>484</v>
      </c>
      <c r="I48" s="37" t="s">
        <v>507</v>
      </c>
      <c r="J48" s="37" t="s">
        <v>231</v>
      </c>
      <c r="K48" s="384"/>
      <c r="L48" s="108">
        <v>25</v>
      </c>
      <c r="M48" s="381">
        <v>74</v>
      </c>
      <c r="N48" s="36" t="s">
        <v>603</v>
      </c>
      <c r="O48" s="35">
        <v>1000</v>
      </c>
      <c r="P48" s="37" t="s">
        <v>227</v>
      </c>
      <c r="Q48" s="37" t="s">
        <v>324</v>
      </c>
      <c r="R48" s="387" t="s">
        <v>415</v>
      </c>
      <c r="S48" s="108">
        <v>2</v>
      </c>
      <c r="T48" s="42">
        <v>9</v>
      </c>
    </row>
    <row r="49" spans="1:20" ht="15" customHeight="1">
      <c r="A49" s="35">
        <v>44</v>
      </c>
      <c r="B49" s="35">
        <v>24</v>
      </c>
      <c r="C49" s="36" t="s">
        <v>462</v>
      </c>
      <c r="D49" s="35">
        <v>1000</v>
      </c>
      <c r="E49" s="36" t="s">
        <v>87</v>
      </c>
      <c r="F49" s="37" t="s">
        <v>227</v>
      </c>
      <c r="G49" s="37" t="s">
        <v>317</v>
      </c>
      <c r="H49" s="37" t="s">
        <v>415</v>
      </c>
      <c r="I49" s="37" t="s">
        <v>423</v>
      </c>
      <c r="J49" s="37" t="s">
        <v>230</v>
      </c>
      <c r="K49" s="384"/>
      <c r="L49" s="108">
        <v>26</v>
      </c>
      <c r="M49" s="381">
        <v>76</v>
      </c>
      <c r="N49" s="36" t="s">
        <v>810</v>
      </c>
      <c r="O49" s="35">
        <v>1000</v>
      </c>
      <c r="P49" s="37" t="s">
        <v>227</v>
      </c>
      <c r="Q49" s="37" t="s">
        <v>325</v>
      </c>
      <c r="R49" s="387" t="s">
        <v>597</v>
      </c>
      <c r="S49" s="108">
        <v>2</v>
      </c>
      <c r="T49" s="42">
        <v>8</v>
      </c>
    </row>
    <row r="50" spans="1:20" ht="15" customHeight="1">
      <c r="A50" s="35">
        <v>45</v>
      </c>
      <c r="B50" s="35">
        <v>72</v>
      </c>
      <c r="C50" s="36" t="s">
        <v>781</v>
      </c>
      <c r="D50" s="35">
        <v>1000</v>
      </c>
      <c r="E50" s="36" t="s">
        <v>651</v>
      </c>
      <c r="F50" s="37" t="s">
        <v>227</v>
      </c>
      <c r="G50" s="37" t="s">
        <v>318</v>
      </c>
      <c r="H50" s="37" t="s">
        <v>424</v>
      </c>
      <c r="I50" s="37" t="s">
        <v>499</v>
      </c>
      <c r="J50" s="37" t="s">
        <v>231</v>
      </c>
      <c r="K50" s="384"/>
      <c r="L50" s="108">
        <v>27</v>
      </c>
      <c r="M50" s="381">
        <v>77</v>
      </c>
      <c r="N50" s="36" t="s">
        <v>739</v>
      </c>
      <c r="O50" s="35">
        <v>1000</v>
      </c>
      <c r="P50" s="37" t="s">
        <v>227</v>
      </c>
      <c r="Q50" s="37" t="s">
        <v>325</v>
      </c>
      <c r="R50" s="387" t="s">
        <v>320</v>
      </c>
      <c r="S50" s="108">
        <v>2</v>
      </c>
      <c r="T50" s="42">
        <v>7</v>
      </c>
    </row>
    <row r="51" spans="1:20" ht="15" customHeight="1">
      <c r="A51" s="35">
        <v>46</v>
      </c>
      <c r="B51" s="35">
        <v>34</v>
      </c>
      <c r="C51" s="36" t="s">
        <v>531</v>
      </c>
      <c r="D51" s="35">
        <v>1000</v>
      </c>
      <c r="E51" s="36" t="s">
        <v>524</v>
      </c>
      <c r="F51" s="37" t="s">
        <v>224</v>
      </c>
      <c r="G51" s="37" t="s">
        <v>318</v>
      </c>
      <c r="H51" s="37" t="s">
        <v>424</v>
      </c>
      <c r="I51" s="37" t="s">
        <v>565</v>
      </c>
      <c r="J51" s="37" t="s">
        <v>232</v>
      </c>
      <c r="K51" s="384"/>
      <c r="L51" s="108">
        <v>28</v>
      </c>
      <c r="M51" s="381">
        <v>79</v>
      </c>
      <c r="N51" s="36" t="s">
        <v>535</v>
      </c>
      <c r="O51" s="35">
        <v>1000</v>
      </c>
      <c r="P51" s="37" t="s">
        <v>227</v>
      </c>
      <c r="Q51" s="37" t="s">
        <v>326</v>
      </c>
      <c r="R51" s="387" t="s">
        <v>418</v>
      </c>
      <c r="S51" s="108">
        <v>0</v>
      </c>
      <c r="T51" s="42">
        <v>6</v>
      </c>
    </row>
    <row r="52" spans="1:20" ht="15" customHeight="1">
      <c r="A52" s="35">
        <v>47</v>
      </c>
      <c r="B52" s="35">
        <v>68</v>
      </c>
      <c r="C52" s="36" t="s">
        <v>461</v>
      </c>
      <c r="D52" s="35">
        <v>1000</v>
      </c>
      <c r="E52" s="36" t="s">
        <v>651</v>
      </c>
      <c r="F52" s="37" t="s">
        <v>228</v>
      </c>
      <c r="G52" s="37" t="s">
        <v>318</v>
      </c>
      <c r="H52" s="37" t="s">
        <v>412</v>
      </c>
      <c r="I52" s="37" t="s">
        <v>497</v>
      </c>
      <c r="J52" s="37" t="s">
        <v>231</v>
      </c>
      <c r="K52" s="384"/>
      <c r="L52" s="108">
        <v>29</v>
      </c>
      <c r="M52" s="381">
        <v>80</v>
      </c>
      <c r="N52" s="36" t="s">
        <v>595</v>
      </c>
      <c r="O52" s="35">
        <v>1000</v>
      </c>
      <c r="P52" s="37" t="s">
        <v>227</v>
      </c>
      <c r="Q52" s="37" t="s">
        <v>770</v>
      </c>
      <c r="R52" s="387" t="s">
        <v>316</v>
      </c>
      <c r="S52" s="108">
        <v>1</v>
      </c>
      <c r="T52" s="42">
        <v>5</v>
      </c>
    </row>
    <row r="53" spans="1:11" ht="15" customHeight="1">
      <c r="A53" s="35">
        <v>48</v>
      </c>
      <c r="B53" s="35">
        <v>51</v>
      </c>
      <c r="C53" s="36" t="s">
        <v>58</v>
      </c>
      <c r="D53" s="35">
        <v>1000</v>
      </c>
      <c r="E53" s="36" t="s">
        <v>235</v>
      </c>
      <c r="F53" s="37" t="s">
        <v>224</v>
      </c>
      <c r="G53" s="37" t="s">
        <v>318</v>
      </c>
      <c r="H53" s="37" t="s">
        <v>412</v>
      </c>
      <c r="I53" s="37" t="s">
        <v>501</v>
      </c>
      <c r="J53" s="37" t="s">
        <v>230</v>
      </c>
      <c r="K53" s="374"/>
    </row>
    <row r="54" spans="1:14" ht="15" customHeight="1">
      <c r="A54" s="35">
        <v>49</v>
      </c>
      <c r="B54" s="35">
        <v>57</v>
      </c>
      <c r="C54" s="36" t="s">
        <v>336</v>
      </c>
      <c r="D54" s="35">
        <v>1000</v>
      </c>
      <c r="E54" s="36" t="s">
        <v>803</v>
      </c>
      <c r="F54" s="37" t="s">
        <v>228</v>
      </c>
      <c r="G54" s="37" t="s">
        <v>318</v>
      </c>
      <c r="H54" s="37" t="s">
        <v>412</v>
      </c>
      <c r="I54" s="37" t="s">
        <v>586</v>
      </c>
      <c r="J54" s="37" t="s">
        <v>230</v>
      </c>
      <c r="M54" s="200"/>
      <c r="N54" s="380" t="s">
        <v>435</v>
      </c>
    </row>
    <row r="55" spans="1:11" ht="15" customHeight="1">
      <c r="A55" s="35">
        <v>50</v>
      </c>
      <c r="B55" s="35">
        <v>46</v>
      </c>
      <c r="C55" s="36" t="s">
        <v>805</v>
      </c>
      <c r="D55" s="35">
        <v>1000</v>
      </c>
      <c r="E55" s="36" t="s">
        <v>235</v>
      </c>
      <c r="F55" s="37" t="s">
        <v>228</v>
      </c>
      <c r="G55" s="37" t="s">
        <v>318</v>
      </c>
      <c r="H55" s="37" t="s">
        <v>485</v>
      </c>
      <c r="I55" s="37" t="s">
        <v>514</v>
      </c>
      <c r="J55" s="37" t="s">
        <v>230</v>
      </c>
      <c r="K55" s="374"/>
    </row>
    <row r="56" spans="1:19" ht="15" customHeight="1">
      <c r="A56" s="35">
        <v>51</v>
      </c>
      <c r="B56" s="35">
        <v>38</v>
      </c>
      <c r="C56" s="36" t="s">
        <v>525</v>
      </c>
      <c r="D56" s="35">
        <v>1000</v>
      </c>
      <c r="E56" s="36" t="s">
        <v>524</v>
      </c>
      <c r="F56" s="37" t="s">
        <v>224</v>
      </c>
      <c r="G56" s="37" t="s">
        <v>318</v>
      </c>
      <c r="H56" s="37" t="s">
        <v>416</v>
      </c>
      <c r="I56" s="37" t="s">
        <v>566</v>
      </c>
      <c r="J56" s="37" t="s">
        <v>230</v>
      </c>
      <c r="K56" s="374"/>
      <c r="L56" s="265" t="s">
        <v>410</v>
      </c>
      <c r="M56" s="109" t="s">
        <v>811</v>
      </c>
      <c r="N56" s="372" t="s">
        <v>221</v>
      </c>
      <c r="O56" s="371" t="s">
        <v>238</v>
      </c>
      <c r="P56" s="109" t="s">
        <v>404</v>
      </c>
      <c r="Q56" s="109" t="s">
        <v>222</v>
      </c>
      <c r="R56" s="109" t="s">
        <v>223</v>
      </c>
      <c r="S56" s="265" t="s">
        <v>773</v>
      </c>
    </row>
    <row r="57" spans="1:20" ht="15" customHeight="1">
      <c r="A57" s="35">
        <v>52</v>
      </c>
      <c r="B57" s="35">
        <v>20</v>
      </c>
      <c r="C57" s="36" t="s">
        <v>420</v>
      </c>
      <c r="D57" s="35">
        <v>1100</v>
      </c>
      <c r="E57" s="36" t="s">
        <v>399</v>
      </c>
      <c r="F57" s="37" t="s">
        <v>227</v>
      </c>
      <c r="G57" s="37" t="s">
        <v>318</v>
      </c>
      <c r="H57" s="37" t="s">
        <v>416</v>
      </c>
      <c r="I57" s="37" t="s">
        <v>503</v>
      </c>
      <c r="J57" s="37" t="s">
        <v>230</v>
      </c>
      <c r="K57" s="384"/>
      <c r="L57" s="108">
        <v>1</v>
      </c>
      <c r="M57" s="381">
        <v>7</v>
      </c>
      <c r="N57" s="36" t="s">
        <v>330</v>
      </c>
      <c r="O57" s="35">
        <v>1100</v>
      </c>
      <c r="P57" s="37" t="s">
        <v>228</v>
      </c>
      <c r="Q57" s="37" t="s">
        <v>477</v>
      </c>
      <c r="R57" s="387" t="s">
        <v>510</v>
      </c>
      <c r="S57" s="108">
        <v>6</v>
      </c>
      <c r="T57" s="42">
        <v>40</v>
      </c>
    </row>
    <row r="58" spans="1:20" ht="15" customHeight="1">
      <c r="A58" s="35">
        <v>53</v>
      </c>
      <c r="B58" s="35">
        <v>64</v>
      </c>
      <c r="C58" s="36" t="s">
        <v>361</v>
      </c>
      <c r="D58" s="35">
        <v>1000</v>
      </c>
      <c r="E58" s="36" t="s">
        <v>493</v>
      </c>
      <c r="F58" s="37" t="s">
        <v>227</v>
      </c>
      <c r="G58" s="37" t="s">
        <v>318</v>
      </c>
      <c r="H58" s="37" t="s">
        <v>419</v>
      </c>
      <c r="I58" s="37" t="s">
        <v>503</v>
      </c>
      <c r="J58" s="37" t="s">
        <v>230</v>
      </c>
      <c r="K58" s="384"/>
      <c r="L58" s="108">
        <v>2</v>
      </c>
      <c r="M58" s="381">
        <v>9</v>
      </c>
      <c r="N58" s="36" t="s">
        <v>268</v>
      </c>
      <c r="O58" s="35">
        <v>1260</v>
      </c>
      <c r="P58" s="37" t="s">
        <v>228</v>
      </c>
      <c r="Q58" s="37" t="s">
        <v>310</v>
      </c>
      <c r="R58" s="387" t="s">
        <v>548</v>
      </c>
      <c r="S58" s="108">
        <v>6</v>
      </c>
      <c r="T58" s="42">
        <v>35</v>
      </c>
    </row>
    <row r="59" spans="1:20" ht="15" customHeight="1">
      <c r="A59" s="35">
        <v>54</v>
      </c>
      <c r="B59" s="35">
        <v>60</v>
      </c>
      <c r="C59" s="36" t="s">
        <v>338</v>
      </c>
      <c r="D59" s="35">
        <v>1000</v>
      </c>
      <c r="E59" s="36" t="s">
        <v>87</v>
      </c>
      <c r="F59" s="37" t="s">
        <v>228</v>
      </c>
      <c r="G59" s="37" t="s">
        <v>318</v>
      </c>
      <c r="H59" s="37" t="s">
        <v>484</v>
      </c>
      <c r="I59" s="37" t="s">
        <v>507</v>
      </c>
      <c r="J59" s="37" t="s">
        <v>230</v>
      </c>
      <c r="K59" s="384"/>
      <c r="L59" s="108">
        <v>3</v>
      </c>
      <c r="M59" s="381">
        <v>11</v>
      </c>
      <c r="N59" s="36" t="s">
        <v>289</v>
      </c>
      <c r="O59" s="35">
        <v>1279</v>
      </c>
      <c r="P59" s="37" t="s">
        <v>228</v>
      </c>
      <c r="Q59" s="37" t="s">
        <v>310</v>
      </c>
      <c r="R59" s="387" t="s">
        <v>565</v>
      </c>
      <c r="S59" s="108">
        <v>6</v>
      </c>
      <c r="T59" s="42">
        <v>32</v>
      </c>
    </row>
    <row r="60" spans="1:20" ht="15" customHeight="1">
      <c r="A60" s="35">
        <v>55</v>
      </c>
      <c r="B60" s="35">
        <v>32</v>
      </c>
      <c r="C60" s="36" t="s">
        <v>749</v>
      </c>
      <c r="D60" s="35">
        <v>1000</v>
      </c>
      <c r="E60" s="36" t="s">
        <v>806</v>
      </c>
      <c r="F60" s="37" t="s">
        <v>228</v>
      </c>
      <c r="G60" s="37" t="s">
        <v>318</v>
      </c>
      <c r="H60" s="37" t="s">
        <v>425</v>
      </c>
      <c r="I60" s="37" t="s">
        <v>439</v>
      </c>
      <c r="J60" s="37" t="s">
        <v>230</v>
      </c>
      <c r="K60" s="384"/>
      <c r="L60" s="108">
        <v>4</v>
      </c>
      <c r="M60" s="381">
        <v>17</v>
      </c>
      <c r="N60" s="36" t="s">
        <v>449</v>
      </c>
      <c r="O60" s="35">
        <v>1000</v>
      </c>
      <c r="P60" s="37" t="s">
        <v>228</v>
      </c>
      <c r="Q60" s="37" t="s">
        <v>310</v>
      </c>
      <c r="R60" s="387" t="s">
        <v>483</v>
      </c>
      <c r="S60" s="108">
        <v>5</v>
      </c>
      <c r="T60" s="42">
        <v>30</v>
      </c>
    </row>
    <row r="61" spans="1:20" ht="15" customHeight="1">
      <c r="A61" s="35">
        <v>56</v>
      </c>
      <c r="B61" s="35">
        <v>76</v>
      </c>
      <c r="C61" s="36" t="s">
        <v>807</v>
      </c>
      <c r="D61" s="35">
        <v>1000</v>
      </c>
      <c r="E61" s="36" t="s">
        <v>651</v>
      </c>
      <c r="F61" s="37" t="s">
        <v>227</v>
      </c>
      <c r="G61" s="37" t="s">
        <v>318</v>
      </c>
      <c r="H61" s="37" t="s">
        <v>417</v>
      </c>
      <c r="I61" s="37" t="s">
        <v>512</v>
      </c>
      <c r="J61" s="37" t="s">
        <v>230</v>
      </c>
      <c r="K61" s="384"/>
      <c r="L61" s="108">
        <v>5</v>
      </c>
      <c r="M61" s="381">
        <v>21</v>
      </c>
      <c r="N61" s="36" t="s">
        <v>292</v>
      </c>
      <c r="O61" s="35">
        <v>1000</v>
      </c>
      <c r="P61" s="37" t="s">
        <v>228</v>
      </c>
      <c r="Q61" s="37" t="s">
        <v>312</v>
      </c>
      <c r="R61" s="387" t="s">
        <v>423</v>
      </c>
      <c r="S61" s="108">
        <v>4</v>
      </c>
      <c r="T61" s="42">
        <v>29</v>
      </c>
    </row>
    <row r="62" spans="1:20" ht="15" customHeight="1">
      <c r="A62" s="35">
        <v>57</v>
      </c>
      <c r="B62" s="35">
        <v>70</v>
      </c>
      <c r="C62" s="36" t="s">
        <v>471</v>
      </c>
      <c r="D62" s="35">
        <v>1000</v>
      </c>
      <c r="E62" s="36" t="s">
        <v>344</v>
      </c>
      <c r="F62" s="37" t="s">
        <v>227</v>
      </c>
      <c r="G62" s="37" t="s">
        <v>318</v>
      </c>
      <c r="H62" s="37" t="s">
        <v>414</v>
      </c>
      <c r="I62" s="37" t="s">
        <v>440</v>
      </c>
      <c r="J62" s="37" t="s">
        <v>230</v>
      </c>
      <c r="K62" s="384"/>
      <c r="L62" s="108">
        <v>6</v>
      </c>
      <c r="M62" s="381">
        <v>26</v>
      </c>
      <c r="N62" s="36" t="s">
        <v>373</v>
      </c>
      <c r="O62" s="35">
        <v>1319</v>
      </c>
      <c r="P62" s="37" t="s">
        <v>228</v>
      </c>
      <c r="Q62" s="37" t="s">
        <v>314</v>
      </c>
      <c r="R62" s="387" t="s">
        <v>586</v>
      </c>
      <c r="S62" s="108">
        <v>5</v>
      </c>
      <c r="T62" s="42">
        <v>28</v>
      </c>
    </row>
    <row r="63" spans="1:20" ht="15" customHeight="1">
      <c r="A63" s="35">
        <v>58</v>
      </c>
      <c r="B63" s="35">
        <v>44</v>
      </c>
      <c r="C63" s="36" t="s">
        <v>527</v>
      </c>
      <c r="D63" s="35">
        <v>1000</v>
      </c>
      <c r="E63" s="36" t="s">
        <v>108</v>
      </c>
      <c r="F63" s="37" t="s">
        <v>227</v>
      </c>
      <c r="G63" s="37" t="s">
        <v>318</v>
      </c>
      <c r="H63" s="37" t="s">
        <v>315</v>
      </c>
      <c r="I63" s="37" t="s">
        <v>411</v>
      </c>
      <c r="J63" s="37" t="s">
        <v>231</v>
      </c>
      <c r="L63" s="108">
        <v>7</v>
      </c>
      <c r="M63" s="381">
        <v>27</v>
      </c>
      <c r="N63" s="36" t="s">
        <v>102</v>
      </c>
      <c r="O63" s="35">
        <v>1000</v>
      </c>
      <c r="P63" s="37" t="s">
        <v>228</v>
      </c>
      <c r="Q63" s="37" t="s">
        <v>314</v>
      </c>
      <c r="R63" s="387" t="s">
        <v>503</v>
      </c>
      <c r="S63" s="108">
        <v>5</v>
      </c>
      <c r="T63" s="42">
        <v>27</v>
      </c>
    </row>
    <row r="64" spans="1:20" ht="15" customHeight="1">
      <c r="A64" s="35">
        <v>59</v>
      </c>
      <c r="B64" s="362">
        <v>48</v>
      </c>
      <c r="C64" s="152" t="s">
        <v>734</v>
      </c>
      <c r="D64" s="362">
        <v>1000</v>
      </c>
      <c r="E64" s="152" t="s">
        <v>804</v>
      </c>
      <c r="F64" s="37" t="s">
        <v>227</v>
      </c>
      <c r="G64" s="37" t="s">
        <v>321</v>
      </c>
      <c r="H64" s="37" t="s">
        <v>419</v>
      </c>
      <c r="I64" s="37" t="s">
        <v>503</v>
      </c>
      <c r="J64" s="37" t="s">
        <v>231</v>
      </c>
      <c r="L64" s="108">
        <v>8</v>
      </c>
      <c r="M64" s="381">
        <v>32</v>
      </c>
      <c r="N64" s="36" t="s">
        <v>450</v>
      </c>
      <c r="O64" s="35">
        <v>1000</v>
      </c>
      <c r="P64" s="37" t="s">
        <v>228</v>
      </c>
      <c r="Q64" s="37" t="s">
        <v>314</v>
      </c>
      <c r="R64" s="387" t="s">
        <v>411</v>
      </c>
      <c r="S64" s="108">
        <v>4</v>
      </c>
      <c r="T64" s="42">
        <v>26</v>
      </c>
    </row>
    <row r="65" spans="1:20" ht="15" customHeight="1">
      <c r="A65" s="35">
        <v>60</v>
      </c>
      <c r="B65" s="35">
        <v>25</v>
      </c>
      <c r="C65" s="36" t="s">
        <v>736</v>
      </c>
      <c r="D65" s="35">
        <v>1000</v>
      </c>
      <c r="E65" s="36" t="s">
        <v>108</v>
      </c>
      <c r="F65" s="37" t="s">
        <v>227</v>
      </c>
      <c r="G65" s="37" t="s">
        <v>321</v>
      </c>
      <c r="H65" s="37" t="s">
        <v>427</v>
      </c>
      <c r="I65" s="37" t="s">
        <v>440</v>
      </c>
      <c r="J65" s="37" t="s">
        <v>231</v>
      </c>
      <c r="L65" s="108">
        <v>9</v>
      </c>
      <c r="M65" s="381">
        <v>35</v>
      </c>
      <c r="N65" s="36" t="s">
        <v>403</v>
      </c>
      <c r="O65" s="35">
        <v>1000</v>
      </c>
      <c r="P65" s="37" t="s">
        <v>228</v>
      </c>
      <c r="Q65" s="37" t="s">
        <v>314</v>
      </c>
      <c r="R65" s="387" t="s">
        <v>485</v>
      </c>
      <c r="S65" s="108">
        <v>5</v>
      </c>
      <c r="T65" s="42">
        <v>25</v>
      </c>
    </row>
    <row r="66" spans="1:20" ht="15" customHeight="1">
      <c r="A66" s="35">
        <v>61</v>
      </c>
      <c r="B66" s="35">
        <v>37</v>
      </c>
      <c r="C66" s="36" t="s">
        <v>473</v>
      </c>
      <c r="D66" s="35">
        <v>1000</v>
      </c>
      <c r="E66" s="36" t="s">
        <v>344</v>
      </c>
      <c r="F66" s="37" t="s">
        <v>228</v>
      </c>
      <c r="G66" s="37" t="s">
        <v>321</v>
      </c>
      <c r="H66" s="37" t="s">
        <v>428</v>
      </c>
      <c r="I66" s="37" t="s">
        <v>411</v>
      </c>
      <c r="J66" s="37" t="s">
        <v>231</v>
      </c>
      <c r="L66" s="108">
        <v>10</v>
      </c>
      <c r="M66" s="381">
        <v>36</v>
      </c>
      <c r="N66" s="36" t="s">
        <v>408</v>
      </c>
      <c r="O66" s="35">
        <v>1000</v>
      </c>
      <c r="P66" s="37" t="s">
        <v>228</v>
      </c>
      <c r="Q66" s="37" t="s">
        <v>317</v>
      </c>
      <c r="R66" s="387" t="s">
        <v>440</v>
      </c>
      <c r="S66" s="108">
        <v>4</v>
      </c>
      <c r="T66" s="42">
        <v>24</v>
      </c>
    </row>
    <row r="67" spans="1:20" ht="15" customHeight="1">
      <c r="A67" s="35">
        <v>62</v>
      </c>
      <c r="B67" s="35">
        <v>35</v>
      </c>
      <c r="C67" s="36" t="s">
        <v>808</v>
      </c>
      <c r="D67" s="35">
        <v>1000</v>
      </c>
      <c r="E67" s="36" t="s">
        <v>344</v>
      </c>
      <c r="F67" s="37" t="s">
        <v>286</v>
      </c>
      <c r="G67" s="37" t="s">
        <v>321</v>
      </c>
      <c r="H67" s="37" t="s">
        <v>418</v>
      </c>
      <c r="I67" s="37" t="s">
        <v>485</v>
      </c>
      <c r="J67" s="37" t="s">
        <v>232</v>
      </c>
      <c r="L67" s="108">
        <v>11</v>
      </c>
      <c r="M67" s="381">
        <v>37</v>
      </c>
      <c r="N67" s="36" t="s">
        <v>407</v>
      </c>
      <c r="O67" s="35">
        <v>1000</v>
      </c>
      <c r="P67" s="37" t="s">
        <v>228</v>
      </c>
      <c r="Q67" s="37" t="s">
        <v>317</v>
      </c>
      <c r="R67" s="387" t="s">
        <v>483</v>
      </c>
      <c r="S67" s="108">
        <v>4</v>
      </c>
      <c r="T67" s="42">
        <v>23</v>
      </c>
    </row>
    <row r="68" spans="1:20" ht="15" customHeight="1">
      <c r="A68" s="35">
        <v>63</v>
      </c>
      <c r="B68" s="35">
        <v>66</v>
      </c>
      <c r="C68" s="36" t="s">
        <v>445</v>
      </c>
      <c r="D68" s="35">
        <v>1000</v>
      </c>
      <c r="E68" s="36" t="s">
        <v>493</v>
      </c>
      <c r="F68" s="37" t="s">
        <v>227</v>
      </c>
      <c r="G68" s="37" t="s">
        <v>321</v>
      </c>
      <c r="H68" s="37" t="s">
        <v>313</v>
      </c>
      <c r="I68" s="37" t="s">
        <v>484</v>
      </c>
      <c r="J68" s="37" t="s">
        <v>231</v>
      </c>
      <c r="K68" s="383"/>
      <c r="L68" s="108">
        <v>12</v>
      </c>
      <c r="M68" s="381">
        <v>39</v>
      </c>
      <c r="N68" s="36" t="s">
        <v>583</v>
      </c>
      <c r="O68" s="35">
        <v>1000</v>
      </c>
      <c r="P68" s="37" t="s">
        <v>228</v>
      </c>
      <c r="Q68" s="37" t="s">
        <v>317</v>
      </c>
      <c r="R68" s="387" t="s">
        <v>483</v>
      </c>
      <c r="S68" s="108">
        <v>4</v>
      </c>
      <c r="T68" s="42">
        <v>22</v>
      </c>
    </row>
    <row r="69" spans="1:20" ht="15" customHeight="1">
      <c r="A69" s="35">
        <v>64</v>
      </c>
      <c r="B69" s="35">
        <v>47</v>
      </c>
      <c r="C69" s="36" t="s">
        <v>746</v>
      </c>
      <c r="D69" s="35">
        <v>1000</v>
      </c>
      <c r="E69" s="36" t="s">
        <v>804</v>
      </c>
      <c r="F69" s="37" t="s">
        <v>228</v>
      </c>
      <c r="G69" s="37" t="s">
        <v>323</v>
      </c>
      <c r="H69" s="37" t="s">
        <v>411</v>
      </c>
      <c r="I69" s="37" t="s">
        <v>586</v>
      </c>
      <c r="J69" s="37" t="s">
        <v>231</v>
      </c>
      <c r="K69" s="384"/>
      <c r="L69" s="108">
        <v>13</v>
      </c>
      <c r="M69" s="381">
        <v>40</v>
      </c>
      <c r="N69" s="36" t="s">
        <v>747</v>
      </c>
      <c r="O69" s="35">
        <v>1000</v>
      </c>
      <c r="P69" s="37" t="s">
        <v>228</v>
      </c>
      <c r="Q69" s="37" t="s">
        <v>317</v>
      </c>
      <c r="R69" s="387" t="s">
        <v>411</v>
      </c>
      <c r="S69" s="108">
        <v>4</v>
      </c>
      <c r="T69" s="42">
        <v>21</v>
      </c>
    </row>
    <row r="70" spans="1:20" ht="15" customHeight="1">
      <c r="A70" s="35">
        <v>65</v>
      </c>
      <c r="B70" s="35">
        <v>77</v>
      </c>
      <c r="C70" s="36" t="s">
        <v>606</v>
      </c>
      <c r="D70" s="35">
        <v>1000</v>
      </c>
      <c r="E70" s="36" t="s">
        <v>803</v>
      </c>
      <c r="F70" s="37" t="s">
        <v>227</v>
      </c>
      <c r="G70" s="37" t="s">
        <v>323</v>
      </c>
      <c r="H70" s="37" t="s">
        <v>419</v>
      </c>
      <c r="I70" s="37" t="s">
        <v>586</v>
      </c>
      <c r="J70" s="37" t="s">
        <v>231</v>
      </c>
      <c r="K70" s="384"/>
      <c r="L70" s="108">
        <v>14</v>
      </c>
      <c r="M70" s="381">
        <v>41</v>
      </c>
      <c r="N70" s="36" t="s">
        <v>421</v>
      </c>
      <c r="O70" s="35">
        <v>1000</v>
      </c>
      <c r="P70" s="37" t="s">
        <v>228</v>
      </c>
      <c r="Q70" s="37" t="s">
        <v>317</v>
      </c>
      <c r="R70" s="387" t="s">
        <v>411</v>
      </c>
      <c r="S70" s="108">
        <v>4</v>
      </c>
      <c r="T70" s="42">
        <v>20</v>
      </c>
    </row>
    <row r="71" spans="1:20" ht="15" customHeight="1">
      <c r="A71" s="35">
        <v>66</v>
      </c>
      <c r="B71" s="35">
        <v>39</v>
      </c>
      <c r="C71" s="36" t="s">
        <v>379</v>
      </c>
      <c r="D71" s="35">
        <v>1000</v>
      </c>
      <c r="E71" s="36" t="s">
        <v>803</v>
      </c>
      <c r="F71" s="37" t="s">
        <v>228</v>
      </c>
      <c r="G71" s="37" t="s">
        <v>323</v>
      </c>
      <c r="H71" s="37" t="s">
        <v>425</v>
      </c>
      <c r="I71" s="37" t="s">
        <v>512</v>
      </c>
      <c r="J71" s="37" t="s">
        <v>231</v>
      </c>
      <c r="K71" s="384"/>
      <c r="L71" s="108">
        <v>15</v>
      </c>
      <c r="M71" s="381">
        <v>43</v>
      </c>
      <c r="N71" s="36" t="s">
        <v>465</v>
      </c>
      <c r="O71" s="35">
        <v>1000</v>
      </c>
      <c r="P71" s="37" t="s">
        <v>228</v>
      </c>
      <c r="Q71" s="37" t="s">
        <v>317</v>
      </c>
      <c r="R71" s="387" t="s">
        <v>484</v>
      </c>
      <c r="S71" s="108">
        <v>3</v>
      </c>
      <c r="T71" s="42">
        <v>19</v>
      </c>
    </row>
    <row r="72" spans="1:20" ht="15" customHeight="1">
      <c r="A72" s="35">
        <v>67</v>
      </c>
      <c r="B72" s="35">
        <v>49</v>
      </c>
      <c r="C72" s="36" t="s">
        <v>735</v>
      </c>
      <c r="D72" s="35">
        <v>1000</v>
      </c>
      <c r="E72" s="36" t="s">
        <v>108</v>
      </c>
      <c r="F72" s="37" t="s">
        <v>227</v>
      </c>
      <c r="G72" s="37" t="s">
        <v>323</v>
      </c>
      <c r="H72" s="37" t="s">
        <v>417</v>
      </c>
      <c r="I72" s="37" t="s">
        <v>512</v>
      </c>
      <c r="J72" s="37" t="s">
        <v>232</v>
      </c>
      <c r="K72" s="384"/>
      <c r="L72" s="108">
        <v>16</v>
      </c>
      <c r="M72" s="381">
        <v>47</v>
      </c>
      <c r="N72" s="36" t="s">
        <v>461</v>
      </c>
      <c r="O72" s="35">
        <v>1000</v>
      </c>
      <c r="P72" s="37" t="s">
        <v>228</v>
      </c>
      <c r="Q72" s="37" t="s">
        <v>318</v>
      </c>
      <c r="R72" s="387" t="s">
        <v>412</v>
      </c>
      <c r="S72" s="108">
        <v>3</v>
      </c>
      <c r="T72" s="42">
        <v>18</v>
      </c>
    </row>
    <row r="73" spans="1:20" ht="15" customHeight="1">
      <c r="A73" s="35">
        <v>68</v>
      </c>
      <c r="B73" s="35">
        <v>36</v>
      </c>
      <c r="C73" s="36" t="s">
        <v>466</v>
      </c>
      <c r="D73" s="35">
        <v>1000</v>
      </c>
      <c r="E73" s="36" t="s">
        <v>800</v>
      </c>
      <c r="F73" s="37" t="s">
        <v>288</v>
      </c>
      <c r="G73" s="37" t="s">
        <v>323</v>
      </c>
      <c r="H73" s="37" t="s">
        <v>417</v>
      </c>
      <c r="I73" s="37" t="s">
        <v>517</v>
      </c>
      <c r="J73" s="37" t="s">
        <v>231</v>
      </c>
      <c r="K73" s="384"/>
      <c r="L73" s="108">
        <v>17</v>
      </c>
      <c r="M73" s="381">
        <v>49</v>
      </c>
      <c r="N73" s="36" t="s">
        <v>336</v>
      </c>
      <c r="O73" s="35">
        <v>1000</v>
      </c>
      <c r="P73" s="37" t="s">
        <v>228</v>
      </c>
      <c r="Q73" s="37" t="s">
        <v>318</v>
      </c>
      <c r="R73" s="387" t="s">
        <v>412</v>
      </c>
      <c r="S73" s="108">
        <v>4</v>
      </c>
      <c r="T73" s="42">
        <v>17</v>
      </c>
    </row>
    <row r="74" spans="1:20" ht="15" customHeight="1">
      <c r="A74" s="35">
        <v>69</v>
      </c>
      <c r="B74" s="35">
        <v>63</v>
      </c>
      <c r="C74" s="36" t="s">
        <v>809</v>
      </c>
      <c r="D74" s="35">
        <v>1000</v>
      </c>
      <c r="E74" s="36" t="s">
        <v>803</v>
      </c>
      <c r="F74" s="37" t="s">
        <v>286</v>
      </c>
      <c r="G74" s="37" t="s">
        <v>323</v>
      </c>
      <c r="H74" s="37" t="s">
        <v>315</v>
      </c>
      <c r="I74" s="37" t="s">
        <v>412</v>
      </c>
      <c r="J74" s="37" t="s">
        <v>231</v>
      </c>
      <c r="K74" s="384"/>
      <c r="L74" s="108">
        <v>18</v>
      </c>
      <c r="M74" s="381">
        <v>50</v>
      </c>
      <c r="N74" s="36" t="s">
        <v>805</v>
      </c>
      <c r="O74" s="35">
        <v>1000</v>
      </c>
      <c r="P74" s="37" t="s">
        <v>228</v>
      </c>
      <c r="Q74" s="37" t="s">
        <v>318</v>
      </c>
      <c r="R74" s="387" t="s">
        <v>485</v>
      </c>
      <c r="S74" s="108">
        <v>4</v>
      </c>
      <c r="T74" s="42">
        <v>16</v>
      </c>
    </row>
    <row r="75" spans="1:20" ht="15" customHeight="1">
      <c r="A75" s="35">
        <v>70</v>
      </c>
      <c r="B75" s="35">
        <v>67</v>
      </c>
      <c r="C75" s="36" t="s">
        <v>598</v>
      </c>
      <c r="D75" s="35">
        <v>1000</v>
      </c>
      <c r="E75" s="36" t="s">
        <v>344</v>
      </c>
      <c r="F75" s="37" t="s">
        <v>227</v>
      </c>
      <c r="G75" s="37" t="s">
        <v>323</v>
      </c>
      <c r="H75" s="37" t="s">
        <v>365</v>
      </c>
      <c r="I75" s="37" t="s">
        <v>424</v>
      </c>
      <c r="J75" s="37" t="s">
        <v>232</v>
      </c>
      <c r="K75" s="384"/>
      <c r="L75" s="108">
        <v>19</v>
      </c>
      <c r="M75" s="381">
        <v>54</v>
      </c>
      <c r="N75" s="36" t="s">
        <v>338</v>
      </c>
      <c r="O75" s="35">
        <v>1000</v>
      </c>
      <c r="P75" s="37" t="s">
        <v>228</v>
      </c>
      <c r="Q75" s="37" t="s">
        <v>318</v>
      </c>
      <c r="R75" s="387" t="s">
        <v>484</v>
      </c>
      <c r="S75" s="108">
        <v>4</v>
      </c>
      <c r="T75" s="42">
        <v>15</v>
      </c>
    </row>
    <row r="76" spans="1:20" ht="15" customHeight="1">
      <c r="A76" s="35">
        <v>71</v>
      </c>
      <c r="B76" s="35">
        <v>27</v>
      </c>
      <c r="C76" s="36" t="s">
        <v>463</v>
      </c>
      <c r="D76" s="35">
        <v>1000</v>
      </c>
      <c r="E76" s="36" t="s">
        <v>803</v>
      </c>
      <c r="F76" s="37" t="s">
        <v>227</v>
      </c>
      <c r="G76" s="37" t="s">
        <v>323</v>
      </c>
      <c r="H76" s="37" t="s">
        <v>418</v>
      </c>
      <c r="I76" s="37" t="s">
        <v>419</v>
      </c>
      <c r="J76" s="37" t="s">
        <v>232</v>
      </c>
      <c r="K76" s="384"/>
      <c r="L76" s="108">
        <v>20</v>
      </c>
      <c r="M76" s="381">
        <v>55</v>
      </c>
      <c r="N76" s="36" t="s">
        <v>749</v>
      </c>
      <c r="O76" s="35">
        <v>1000</v>
      </c>
      <c r="P76" s="37" t="s">
        <v>228</v>
      </c>
      <c r="Q76" s="37" t="s">
        <v>318</v>
      </c>
      <c r="R76" s="387" t="s">
        <v>425</v>
      </c>
      <c r="S76" s="108">
        <v>4</v>
      </c>
      <c r="T76" s="42">
        <v>14</v>
      </c>
    </row>
    <row r="77" spans="1:20" ht="15" customHeight="1">
      <c r="A77" s="35">
        <v>72</v>
      </c>
      <c r="B77" s="35">
        <v>42</v>
      </c>
      <c r="C77" s="36" t="s">
        <v>662</v>
      </c>
      <c r="D77" s="35">
        <v>1000</v>
      </c>
      <c r="E77" s="36" t="s">
        <v>803</v>
      </c>
      <c r="F77" s="37" t="s">
        <v>227</v>
      </c>
      <c r="G77" s="37" t="s">
        <v>323</v>
      </c>
      <c r="H77" s="37" t="s">
        <v>597</v>
      </c>
      <c r="I77" s="37" t="s">
        <v>483</v>
      </c>
      <c r="J77" s="37" t="s">
        <v>231</v>
      </c>
      <c r="K77" s="384"/>
      <c r="L77" s="108">
        <v>21</v>
      </c>
      <c r="M77" s="381">
        <v>61</v>
      </c>
      <c r="N77" s="36" t="s">
        <v>473</v>
      </c>
      <c r="O77" s="35">
        <v>1000</v>
      </c>
      <c r="P77" s="37" t="s">
        <v>228</v>
      </c>
      <c r="Q77" s="37" t="s">
        <v>321</v>
      </c>
      <c r="R77" s="387" t="s">
        <v>428</v>
      </c>
      <c r="S77" s="108">
        <v>3</v>
      </c>
      <c r="T77" s="42">
        <v>13</v>
      </c>
    </row>
    <row r="78" spans="1:20" ht="15" customHeight="1">
      <c r="A78" s="35">
        <v>73</v>
      </c>
      <c r="B78" s="35">
        <v>62</v>
      </c>
      <c r="C78" s="36" t="s">
        <v>602</v>
      </c>
      <c r="D78" s="35">
        <v>1000</v>
      </c>
      <c r="E78" s="36" t="s">
        <v>806</v>
      </c>
      <c r="F78" s="37" t="s">
        <v>227</v>
      </c>
      <c r="G78" s="37" t="s">
        <v>323</v>
      </c>
      <c r="H78" s="37" t="s">
        <v>605</v>
      </c>
      <c r="I78" s="37" t="s">
        <v>428</v>
      </c>
      <c r="J78" s="37" t="s">
        <v>232</v>
      </c>
      <c r="K78" s="384"/>
      <c r="L78" s="108">
        <v>22</v>
      </c>
      <c r="M78" s="381">
        <v>64</v>
      </c>
      <c r="N78" s="36" t="s">
        <v>746</v>
      </c>
      <c r="O78" s="35">
        <v>1000</v>
      </c>
      <c r="P78" s="37" t="s">
        <v>228</v>
      </c>
      <c r="Q78" s="37" t="s">
        <v>323</v>
      </c>
      <c r="R78" s="387" t="s">
        <v>411</v>
      </c>
      <c r="S78" s="108">
        <v>3</v>
      </c>
      <c r="T78" s="42">
        <v>12</v>
      </c>
    </row>
    <row r="79" spans="1:20" ht="15" customHeight="1">
      <c r="A79" s="35">
        <v>74</v>
      </c>
      <c r="B79" s="35">
        <v>58</v>
      </c>
      <c r="C79" s="36" t="s">
        <v>603</v>
      </c>
      <c r="D79" s="35">
        <v>1000</v>
      </c>
      <c r="E79" s="36" t="s">
        <v>800</v>
      </c>
      <c r="F79" s="37" t="s">
        <v>227</v>
      </c>
      <c r="G79" s="37" t="s">
        <v>324</v>
      </c>
      <c r="H79" s="37" t="s">
        <v>415</v>
      </c>
      <c r="I79" s="37" t="s">
        <v>439</v>
      </c>
      <c r="J79" s="37" t="s">
        <v>232</v>
      </c>
      <c r="K79" s="384"/>
      <c r="L79" s="108">
        <v>23</v>
      </c>
      <c r="M79" s="381">
        <v>66</v>
      </c>
      <c r="N79" s="36" t="s">
        <v>379</v>
      </c>
      <c r="O79" s="35">
        <v>1000</v>
      </c>
      <c r="P79" s="37" t="s">
        <v>228</v>
      </c>
      <c r="Q79" s="37" t="s">
        <v>323</v>
      </c>
      <c r="R79" s="387" t="s">
        <v>425</v>
      </c>
      <c r="S79" s="108">
        <v>3</v>
      </c>
      <c r="T79" s="42">
        <v>11</v>
      </c>
    </row>
    <row r="80" spans="1:11" ht="15" customHeight="1">
      <c r="A80" s="35">
        <v>75</v>
      </c>
      <c r="B80" s="35">
        <v>80</v>
      </c>
      <c r="C80" s="36" t="s">
        <v>528</v>
      </c>
      <c r="D80" s="35">
        <v>1000</v>
      </c>
      <c r="E80" s="36" t="s">
        <v>524</v>
      </c>
      <c r="F80" s="37" t="s">
        <v>287</v>
      </c>
      <c r="G80" s="37" t="s">
        <v>325</v>
      </c>
      <c r="H80" s="37" t="s">
        <v>365</v>
      </c>
      <c r="I80" s="37" t="s">
        <v>485</v>
      </c>
      <c r="J80" s="37" t="s">
        <v>233</v>
      </c>
      <c r="K80" s="374"/>
    </row>
    <row r="81" spans="1:14" ht="15" customHeight="1">
      <c r="A81" s="35">
        <v>76</v>
      </c>
      <c r="B81" s="35">
        <v>54</v>
      </c>
      <c r="C81" s="36" t="s">
        <v>810</v>
      </c>
      <c r="D81" s="35">
        <v>1000</v>
      </c>
      <c r="E81" s="36" t="s">
        <v>87</v>
      </c>
      <c r="F81" s="37" t="s">
        <v>227</v>
      </c>
      <c r="G81" s="37" t="s">
        <v>325</v>
      </c>
      <c r="H81" s="37" t="s">
        <v>597</v>
      </c>
      <c r="I81" s="37" t="s">
        <v>416</v>
      </c>
      <c r="J81" s="37" t="s">
        <v>232</v>
      </c>
      <c r="M81" s="200"/>
      <c r="N81" s="380" t="s">
        <v>436</v>
      </c>
    </row>
    <row r="82" spans="1:11" ht="15" customHeight="1">
      <c r="A82" s="35">
        <v>77</v>
      </c>
      <c r="B82" s="35">
        <v>33</v>
      </c>
      <c r="C82" s="36" t="s">
        <v>739</v>
      </c>
      <c r="D82" s="35">
        <v>1000</v>
      </c>
      <c r="E82" s="36" t="s">
        <v>806</v>
      </c>
      <c r="F82" s="37" t="s">
        <v>227</v>
      </c>
      <c r="G82" s="37" t="s">
        <v>325</v>
      </c>
      <c r="H82" s="37" t="s">
        <v>320</v>
      </c>
      <c r="I82" s="37" t="s">
        <v>414</v>
      </c>
      <c r="J82" s="37" t="s">
        <v>232</v>
      </c>
      <c r="K82" s="374"/>
    </row>
    <row r="83" spans="1:19" ht="15" customHeight="1">
      <c r="A83" s="35">
        <v>78</v>
      </c>
      <c r="B83" s="35">
        <v>74</v>
      </c>
      <c r="C83" s="36" t="s">
        <v>488</v>
      </c>
      <c r="D83" s="35">
        <v>1000</v>
      </c>
      <c r="E83" s="36" t="s">
        <v>87</v>
      </c>
      <c r="F83" s="37" t="s">
        <v>286</v>
      </c>
      <c r="G83" s="37" t="s">
        <v>325</v>
      </c>
      <c r="H83" s="37" t="s">
        <v>605</v>
      </c>
      <c r="I83" s="37" t="s">
        <v>601</v>
      </c>
      <c r="J83" s="37" t="s">
        <v>233</v>
      </c>
      <c r="K83" s="374"/>
      <c r="L83" s="265" t="s">
        <v>410</v>
      </c>
      <c r="M83" s="109" t="s">
        <v>811</v>
      </c>
      <c r="N83" s="372" t="s">
        <v>221</v>
      </c>
      <c r="O83" s="371" t="s">
        <v>238</v>
      </c>
      <c r="P83" s="109" t="s">
        <v>404</v>
      </c>
      <c r="Q83" s="109" t="s">
        <v>222</v>
      </c>
      <c r="R83" s="109" t="s">
        <v>223</v>
      </c>
      <c r="S83" s="265" t="s">
        <v>773</v>
      </c>
    </row>
    <row r="84" spans="1:20" ht="15" customHeight="1">
      <c r="A84" s="35">
        <v>79</v>
      </c>
      <c r="B84" s="35">
        <v>59</v>
      </c>
      <c r="C84" s="36" t="s">
        <v>535</v>
      </c>
      <c r="D84" s="35">
        <v>1000</v>
      </c>
      <c r="E84" s="36" t="s">
        <v>87</v>
      </c>
      <c r="F84" s="37" t="s">
        <v>227</v>
      </c>
      <c r="G84" s="37" t="s">
        <v>326</v>
      </c>
      <c r="H84" s="37" t="s">
        <v>418</v>
      </c>
      <c r="I84" s="37" t="s">
        <v>411</v>
      </c>
      <c r="J84" s="37" t="s">
        <v>741</v>
      </c>
      <c r="K84" s="384"/>
      <c r="L84" s="108">
        <v>1</v>
      </c>
      <c r="M84" s="381">
        <v>2</v>
      </c>
      <c r="N84" s="36" t="s">
        <v>79</v>
      </c>
      <c r="O84" s="35">
        <v>1776</v>
      </c>
      <c r="P84" s="37" t="s">
        <v>226</v>
      </c>
      <c r="Q84" s="37" t="s">
        <v>494</v>
      </c>
      <c r="R84" s="387" t="s">
        <v>558</v>
      </c>
      <c r="S84" s="108">
        <v>7</v>
      </c>
      <c r="T84" s="42">
        <v>40</v>
      </c>
    </row>
    <row r="85" spans="1:20" ht="15" customHeight="1">
      <c r="A85" s="35">
        <v>80</v>
      </c>
      <c r="B85" s="35">
        <v>23</v>
      </c>
      <c r="C85" s="36" t="s">
        <v>595</v>
      </c>
      <c r="D85" s="35">
        <v>1000</v>
      </c>
      <c r="E85" s="36" t="s">
        <v>806</v>
      </c>
      <c r="F85" s="37" t="s">
        <v>227</v>
      </c>
      <c r="G85" s="37" t="s">
        <v>770</v>
      </c>
      <c r="H85" s="37" t="s">
        <v>316</v>
      </c>
      <c r="I85" s="37" t="s">
        <v>425</v>
      </c>
      <c r="J85" s="37" t="s">
        <v>233</v>
      </c>
      <c r="K85" s="384"/>
      <c r="L85" s="108">
        <v>2</v>
      </c>
      <c r="M85" s="381">
        <v>3</v>
      </c>
      <c r="N85" s="36" t="s">
        <v>81</v>
      </c>
      <c r="O85" s="35">
        <v>1918</v>
      </c>
      <c r="P85" s="37" t="s">
        <v>226</v>
      </c>
      <c r="Q85" s="37" t="s">
        <v>494</v>
      </c>
      <c r="R85" s="387" t="s">
        <v>495</v>
      </c>
      <c r="S85" s="108">
        <v>7</v>
      </c>
      <c r="T85" s="42">
        <v>35</v>
      </c>
    </row>
    <row r="86" spans="1:20" ht="15" customHeight="1">
      <c r="A86" s="199"/>
      <c r="B86" s="199"/>
      <c r="C86" s="192"/>
      <c r="D86" s="199"/>
      <c r="E86" s="192"/>
      <c r="F86" s="200"/>
      <c r="G86" s="200"/>
      <c r="H86" s="191"/>
      <c r="I86" s="377"/>
      <c r="J86" s="61"/>
      <c r="K86" s="385"/>
      <c r="L86" s="108">
        <v>3</v>
      </c>
      <c r="M86" s="381">
        <v>8</v>
      </c>
      <c r="N86" s="36" t="s">
        <v>78</v>
      </c>
      <c r="O86" s="35">
        <v>1704</v>
      </c>
      <c r="P86" s="37" t="s">
        <v>226</v>
      </c>
      <c r="Q86" s="37" t="s">
        <v>310</v>
      </c>
      <c r="R86" s="387" t="s">
        <v>575</v>
      </c>
      <c r="S86" s="108">
        <v>6</v>
      </c>
      <c r="T86" s="42">
        <v>32</v>
      </c>
    </row>
    <row r="87" spans="1:20" ht="15" customHeight="1">
      <c r="A87" s="199"/>
      <c r="B87" s="199"/>
      <c r="C87" s="192"/>
      <c r="D87" s="199"/>
      <c r="E87" s="192"/>
      <c r="F87" s="200"/>
      <c r="G87" s="200"/>
      <c r="H87" s="191"/>
      <c r="I87" s="200"/>
      <c r="J87" s="191"/>
      <c r="K87" s="192"/>
      <c r="L87" s="108">
        <v>4</v>
      </c>
      <c r="M87" s="381">
        <v>13</v>
      </c>
      <c r="N87" s="36" t="s">
        <v>244</v>
      </c>
      <c r="O87" s="35">
        <v>1250</v>
      </c>
      <c r="P87" s="37" t="s">
        <v>226</v>
      </c>
      <c r="Q87" s="37" t="s">
        <v>310</v>
      </c>
      <c r="R87" s="387" t="s">
        <v>586</v>
      </c>
      <c r="S87" s="108">
        <v>6</v>
      </c>
      <c r="T87" s="42">
        <v>30</v>
      </c>
    </row>
    <row r="88" spans="1:20" ht="15" customHeight="1">
      <c r="A88" s="199"/>
      <c r="B88" s="199"/>
      <c r="C88" s="192"/>
      <c r="D88" s="199"/>
      <c r="E88" s="192"/>
      <c r="F88" s="200"/>
      <c r="G88" s="200"/>
      <c r="H88" s="191"/>
      <c r="I88" s="200"/>
      <c r="J88" s="191"/>
      <c r="K88" s="192"/>
      <c r="L88" s="108">
        <v>5</v>
      </c>
      <c r="M88" s="381">
        <v>16</v>
      </c>
      <c r="N88" s="36" t="s">
        <v>333</v>
      </c>
      <c r="O88" s="35">
        <v>1100</v>
      </c>
      <c r="P88" s="37" t="s">
        <v>226</v>
      </c>
      <c r="Q88" s="37" t="s">
        <v>310</v>
      </c>
      <c r="R88" s="387" t="s">
        <v>517</v>
      </c>
      <c r="S88" s="108">
        <v>6</v>
      </c>
      <c r="T88" s="42">
        <v>29</v>
      </c>
    </row>
    <row r="89" spans="1:20" ht="15" customHeight="1">
      <c r="A89" s="199"/>
      <c r="B89" s="199"/>
      <c r="C89" s="192"/>
      <c r="D89" s="199"/>
      <c r="E89" s="192"/>
      <c r="F89" s="200"/>
      <c r="G89" s="200"/>
      <c r="H89" s="191"/>
      <c r="I89" s="200"/>
      <c r="J89" s="191"/>
      <c r="K89" s="192"/>
      <c r="L89" s="108">
        <v>6</v>
      </c>
      <c r="M89" s="381">
        <v>18</v>
      </c>
      <c r="N89" s="36" t="s">
        <v>406</v>
      </c>
      <c r="O89" s="35">
        <v>1000</v>
      </c>
      <c r="P89" s="37" t="s">
        <v>226</v>
      </c>
      <c r="Q89" s="37" t="s">
        <v>312</v>
      </c>
      <c r="R89" s="387" t="s">
        <v>512</v>
      </c>
      <c r="S89" s="108">
        <v>5</v>
      </c>
      <c r="T89" s="42">
        <v>28</v>
      </c>
    </row>
    <row r="90" spans="1:20" ht="15" customHeight="1">
      <c r="A90" s="199"/>
      <c r="B90" s="199"/>
      <c r="C90" s="192"/>
      <c r="D90" s="199"/>
      <c r="E90" s="192"/>
      <c r="F90" s="200"/>
      <c r="G90" s="200"/>
      <c r="H90" s="191"/>
      <c r="I90" s="200"/>
      <c r="J90" s="191"/>
      <c r="K90" s="192"/>
      <c r="L90" s="108">
        <v>7</v>
      </c>
      <c r="M90" s="381">
        <v>19</v>
      </c>
      <c r="N90" s="36" t="s">
        <v>294</v>
      </c>
      <c r="O90" s="35">
        <v>1432</v>
      </c>
      <c r="P90" s="37" t="s">
        <v>226</v>
      </c>
      <c r="Q90" s="37" t="s">
        <v>312</v>
      </c>
      <c r="R90" s="387" t="s">
        <v>512</v>
      </c>
      <c r="S90" s="108">
        <v>5</v>
      </c>
      <c r="T90" s="42">
        <v>27</v>
      </c>
    </row>
    <row r="91" spans="1:20" ht="15" customHeight="1">
      <c r="A91" s="199"/>
      <c r="B91" s="199"/>
      <c r="C91" s="192"/>
      <c r="D91" s="199"/>
      <c r="E91" s="192"/>
      <c r="F91" s="200"/>
      <c r="G91" s="200"/>
      <c r="H91" s="191"/>
      <c r="I91" s="189"/>
      <c r="J91" s="191"/>
      <c r="K91" s="189"/>
      <c r="L91" s="108">
        <v>8</v>
      </c>
      <c r="M91" s="381">
        <v>22</v>
      </c>
      <c r="N91" s="36" t="s">
        <v>573</v>
      </c>
      <c r="O91" s="35">
        <v>1250</v>
      </c>
      <c r="P91" s="37" t="s">
        <v>226</v>
      </c>
      <c r="Q91" s="37" t="s">
        <v>312</v>
      </c>
      <c r="R91" s="387" t="s">
        <v>423</v>
      </c>
      <c r="S91" s="108">
        <v>5</v>
      </c>
      <c r="T91" s="42">
        <v>26</v>
      </c>
    </row>
    <row r="92" spans="1:20" ht="15" customHeight="1">
      <c r="A92" s="199"/>
      <c r="B92" s="199"/>
      <c r="C92" s="192"/>
      <c r="D92" s="199"/>
      <c r="E92" s="192"/>
      <c r="F92" s="200"/>
      <c r="G92" s="200"/>
      <c r="H92" s="191"/>
      <c r="I92" s="189"/>
      <c r="J92" s="378"/>
      <c r="K92" s="189"/>
      <c r="L92" s="108">
        <v>9</v>
      </c>
      <c r="M92" s="381">
        <v>23</v>
      </c>
      <c r="N92" s="36" t="s">
        <v>515</v>
      </c>
      <c r="O92" s="35">
        <v>1000</v>
      </c>
      <c r="P92" s="37" t="s">
        <v>226</v>
      </c>
      <c r="Q92" s="37" t="s">
        <v>312</v>
      </c>
      <c r="R92" s="387" t="s">
        <v>483</v>
      </c>
      <c r="S92" s="108">
        <v>4</v>
      </c>
      <c r="T92" s="42">
        <v>25</v>
      </c>
    </row>
    <row r="93" spans="1:20" ht="15" customHeight="1">
      <c r="A93" s="199"/>
      <c r="B93" s="199"/>
      <c r="C93" s="192"/>
      <c r="D93" s="199"/>
      <c r="E93" s="192"/>
      <c r="F93" s="200"/>
      <c r="G93" s="200"/>
      <c r="H93" s="191"/>
      <c r="I93" s="189"/>
      <c r="J93" s="191"/>
      <c r="K93" s="189"/>
      <c r="L93" s="108">
        <v>10</v>
      </c>
      <c r="M93" s="381">
        <v>34</v>
      </c>
      <c r="N93" s="36" t="s">
        <v>348</v>
      </c>
      <c r="O93" s="35">
        <v>1000</v>
      </c>
      <c r="P93" s="37" t="s">
        <v>226</v>
      </c>
      <c r="Q93" s="37" t="s">
        <v>314</v>
      </c>
      <c r="R93" s="387" t="s">
        <v>485</v>
      </c>
      <c r="S93" s="108">
        <v>5</v>
      </c>
      <c r="T93" s="42">
        <v>24</v>
      </c>
    </row>
    <row r="94" spans="9:11" ht="15" customHeight="1">
      <c r="I94" s="189"/>
      <c r="J94" s="198"/>
      <c r="K94" s="197"/>
    </row>
    <row r="95" spans="1:14" ht="15" customHeight="1">
      <c r="A95" s="220"/>
      <c r="I95" s="200"/>
      <c r="L95" s="191"/>
      <c r="M95" s="200"/>
      <c r="N95" s="380" t="s">
        <v>437</v>
      </c>
    </row>
    <row r="96" spans="1:11" ht="15" customHeight="1">
      <c r="A96" s="220"/>
      <c r="I96" s="200"/>
      <c r="J96" s="191"/>
      <c r="K96" s="192"/>
    </row>
    <row r="97" spans="1:19" ht="15" customHeight="1">
      <c r="A97" s="220"/>
      <c r="I97" s="200"/>
      <c r="J97" s="191"/>
      <c r="K97" s="192"/>
      <c r="L97" s="386" t="s">
        <v>410</v>
      </c>
      <c r="M97" s="109" t="s">
        <v>811</v>
      </c>
      <c r="N97" s="372" t="s">
        <v>221</v>
      </c>
      <c r="O97" s="371" t="s">
        <v>238</v>
      </c>
      <c r="P97" s="109" t="s">
        <v>404</v>
      </c>
      <c r="Q97" s="109" t="s">
        <v>222</v>
      </c>
      <c r="R97" s="109" t="s">
        <v>223</v>
      </c>
      <c r="S97" s="265" t="s">
        <v>773</v>
      </c>
    </row>
    <row r="98" spans="9:20" ht="15" customHeight="1">
      <c r="I98" s="200"/>
      <c r="J98" s="191"/>
      <c r="K98" s="192"/>
      <c r="L98" s="108">
        <v>1</v>
      </c>
      <c r="M98" s="381">
        <v>1</v>
      </c>
      <c r="N98" s="36" t="s">
        <v>42</v>
      </c>
      <c r="O98" s="35">
        <v>1825</v>
      </c>
      <c r="P98" s="37" t="s">
        <v>224</v>
      </c>
      <c r="Q98" s="37" t="s">
        <v>547</v>
      </c>
      <c r="R98" s="387" t="s">
        <v>768</v>
      </c>
      <c r="S98" s="108">
        <v>8</v>
      </c>
      <c r="T98" s="42">
        <v>40</v>
      </c>
    </row>
    <row r="99" spans="9:20" ht="15" customHeight="1">
      <c r="I99" s="200"/>
      <c r="J99" s="191"/>
      <c r="K99" s="192"/>
      <c r="L99" s="108">
        <v>2</v>
      </c>
      <c r="M99" s="381">
        <v>4</v>
      </c>
      <c r="N99" s="36" t="s">
        <v>302</v>
      </c>
      <c r="O99" s="35">
        <v>1000</v>
      </c>
      <c r="P99" s="37" t="s">
        <v>224</v>
      </c>
      <c r="Q99" s="37" t="s">
        <v>487</v>
      </c>
      <c r="R99" s="387" t="s">
        <v>586</v>
      </c>
      <c r="S99" s="108">
        <v>7</v>
      </c>
      <c r="T99" s="42">
        <v>35</v>
      </c>
    </row>
    <row r="100" spans="9:20" ht="15" customHeight="1">
      <c r="I100" s="200"/>
      <c r="J100" s="191"/>
      <c r="K100" s="192"/>
      <c r="L100" s="108">
        <v>3</v>
      </c>
      <c r="M100" s="381">
        <v>6</v>
      </c>
      <c r="N100" s="36" t="s">
        <v>568</v>
      </c>
      <c r="O100" s="35">
        <v>1000</v>
      </c>
      <c r="P100" s="37" t="s">
        <v>224</v>
      </c>
      <c r="Q100" s="37" t="s">
        <v>477</v>
      </c>
      <c r="R100" s="387" t="s">
        <v>565</v>
      </c>
      <c r="S100" s="108">
        <v>6</v>
      </c>
      <c r="T100" s="42">
        <v>32</v>
      </c>
    </row>
    <row r="101" spans="9:20" ht="15" customHeight="1">
      <c r="I101" s="200"/>
      <c r="J101" s="191"/>
      <c r="K101" s="192"/>
      <c r="L101" s="108">
        <v>4</v>
      </c>
      <c r="M101" s="381">
        <v>12</v>
      </c>
      <c r="N101" s="36" t="s">
        <v>212</v>
      </c>
      <c r="O101" s="35">
        <v>1000</v>
      </c>
      <c r="P101" s="37" t="s">
        <v>224</v>
      </c>
      <c r="Q101" s="37" t="s">
        <v>310</v>
      </c>
      <c r="R101" s="387" t="s">
        <v>586</v>
      </c>
      <c r="S101" s="108">
        <v>5</v>
      </c>
      <c r="T101" s="42">
        <v>30</v>
      </c>
    </row>
    <row r="102" spans="9:20" ht="15" customHeight="1">
      <c r="I102" s="200"/>
      <c r="J102" s="191"/>
      <c r="K102" s="192"/>
      <c r="L102" s="108">
        <v>5</v>
      </c>
      <c r="M102" s="381">
        <v>15</v>
      </c>
      <c r="N102" s="36" t="s">
        <v>173</v>
      </c>
      <c r="O102" s="35">
        <v>1250</v>
      </c>
      <c r="P102" s="37" t="s">
        <v>224</v>
      </c>
      <c r="Q102" s="37" t="s">
        <v>310</v>
      </c>
      <c r="R102" s="387" t="s">
        <v>507</v>
      </c>
      <c r="S102" s="108">
        <v>5</v>
      </c>
      <c r="T102" s="42">
        <v>29</v>
      </c>
    </row>
    <row r="103" spans="9:20" ht="15" customHeight="1">
      <c r="I103" s="200"/>
      <c r="J103" s="191"/>
      <c r="K103" s="192"/>
      <c r="L103" s="108">
        <v>6</v>
      </c>
      <c r="M103" s="381">
        <v>24</v>
      </c>
      <c r="N103" s="36" t="s">
        <v>304</v>
      </c>
      <c r="O103" s="35">
        <v>1000</v>
      </c>
      <c r="P103" s="37" t="s">
        <v>224</v>
      </c>
      <c r="Q103" s="37" t="s">
        <v>314</v>
      </c>
      <c r="R103" s="387" t="s">
        <v>497</v>
      </c>
      <c r="S103" s="108">
        <v>4</v>
      </c>
      <c r="T103" s="42">
        <v>28</v>
      </c>
    </row>
    <row r="104" spans="9:20" ht="15" customHeight="1">
      <c r="I104" s="200"/>
      <c r="J104" s="191"/>
      <c r="K104" s="192"/>
      <c r="L104" s="108">
        <v>7</v>
      </c>
      <c r="M104" s="381">
        <v>25</v>
      </c>
      <c r="N104" s="36" t="s">
        <v>218</v>
      </c>
      <c r="O104" s="35">
        <v>1250</v>
      </c>
      <c r="P104" s="37" t="s">
        <v>224</v>
      </c>
      <c r="Q104" s="37" t="s">
        <v>314</v>
      </c>
      <c r="R104" s="387" t="s">
        <v>501</v>
      </c>
      <c r="S104" s="108">
        <v>5</v>
      </c>
      <c r="T104" s="42">
        <v>27</v>
      </c>
    </row>
    <row r="105" spans="9:20" ht="15" customHeight="1">
      <c r="I105" s="200"/>
      <c r="J105" s="191"/>
      <c r="K105" s="192"/>
      <c r="L105" s="108">
        <v>8</v>
      </c>
      <c r="M105" s="382">
        <v>46</v>
      </c>
      <c r="N105" s="379" t="s">
        <v>531</v>
      </c>
      <c r="O105" s="170">
        <v>1000</v>
      </c>
      <c r="P105" s="37" t="s">
        <v>224</v>
      </c>
      <c r="Q105" s="37" t="s">
        <v>318</v>
      </c>
      <c r="R105" s="387" t="s">
        <v>424</v>
      </c>
      <c r="S105" s="108">
        <v>2</v>
      </c>
      <c r="T105" s="42">
        <v>26</v>
      </c>
    </row>
    <row r="106" spans="9:20" ht="15" customHeight="1">
      <c r="I106" s="200"/>
      <c r="J106" s="191"/>
      <c r="K106" s="192"/>
      <c r="L106" s="108">
        <v>9</v>
      </c>
      <c r="M106" s="239">
        <v>48</v>
      </c>
      <c r="N106" s="44" t="s">
        <v>58</v>
      </c>
      <c r="O106" s="257">
        <v>1000</v>
      </c>
      <c r="P106" s="381" t="s">
        <v>224</v>
      </c>
      <c r="Q106" s="37" t="s">
        <v>318</v>
      </c>
      <c r="R106" s="387" t="s">
        <v>412</v>
      </c>
      <c r="S106" s="108">
        <v>4</v>
      </c>
      <c r="T106" s="42">
        <v>25</v>
      </c>
    </row>
    <row r="107" spans="9:20" ht="15" customHeight="1">
      <c r="I107" s="200"/>
      <c r="J107" s="191"/>
      <c r="K107" s="192"/>
      <c r="L107" s="108">
        <v>10</v>
      </c>
      <c r="M107" s="239">
        <v>51</v>
      </c>
      <c r="N107" s="44" t="s">
        <v>525</v>
      </c>
      <c r="O107" s="257">
        <v>1000</v>
      </c>
      <c r="P107" s="381" t="s">
        <v>224</v>
      </c>
      <c r="Q107" s="37" t="s">
        <v>318</v>
      </c>
      <c r="R107" s="387" t="s">
        <v>416</v>
      </c>
      <c r="S107" s="108">
        <v>4</v>
      </c>
      <c r="T107" s="42">
        <v>24</v>
      </c>
    </row>
    <row r="108" spans="9:15" ht="15" customHeight="1">
      <c r="I108" s="200"/>
      <c r="J108" s="191"/>
      <c r="K108" s="192"/>
      <c r="L108" s="206"/>
      <c r="M108" s="206"/>
      <c r="N108" s="206"/>
      <c r="O108" s="206"/>
    </row>
    <row r="109" spans="9:15" ht="15" customHeight="1">
      <c r="I109" s="200"/>
      <c r="J109" s="191"/>
      <c r="K109" s="192"/>
      <c r="L109" s="206"/>
      <c r="M109" s="206"/>
      <c r="N109" s="206"/>
      <c r="O109" s="206"/>
    </row>
    <row r="110" spans="9:15" ht="15" customHeight="1">
      <c r="I110" s="200"/>
      <c r="J110" s="191"/>
      <c r="K110" s="192"/>
      <c r="L110" s="206"/>
      <c r="M110" s="206"/>
      <c r="N110" s="206"/>
      <c r="O110" s="206"/>
    </row>
    <row r="111" spans="9:11" ht="15" customHeight="1">
      <c r="I111" s="43"/>
      <c r="J111" s="68"/>
      <c r="K111" s="189"/>
    </row>
    <row r="113" spans="9:16" ht="15" customHeight="1">
      <c r="I113" s="189"/>
      <c r="J113" s="378"/>
      <c r="K113" s="189"/>
      <c r="L113" s="191"/>
      <c r="M113" s="191"/>
      <c r="N113" s="189"/>
      <c r="O113" s="189"/>
      <c r="P113" s="189"/>
    </row>
    <row r="114" spans="9:16" ht="15" customHeight="1">
      <c r="I114" s="189"/>
      <c r="J114" s="191"/>
      <c r="K114" s="189"/>
      <c r="L114" s="191"/>
      <c r="M114" s="191"/>
      <c r="N114" s="189"/>
      <c r="O114" s="189"/>
      <c r="P114" s="189"/>
    </row>
    <row r="115" spans="9:16" ht="15" customHeight="1">
      <c r="I115" s="189"/>
      <c r="J115" s="198"/>
      <c r="K115" s="197"/>
      <c r="L115" s="198"/>
      <c r="M115" s="198"/>
      <c r="N115" s="198"/>
      <c r="O115" s="234"/>
      <c r="P115" s="189"/>
    </row>
    <row r="116" spans="9:16" ht="15" customHeight="1">
      <c r="I116" s="200"/>
      <c r="J116" s="191"/>
      <c r="K116" s="192"/>
      <c r="L116" s="200"/>
      <c r="M116" s="200"/>
      <c r="N116" s="200"/>
      <c r="O116" s="200"/>
      <c r="P116" s="189"/>
    </row>
    <row r="117" spans="9:16" ht="15" customHeight="1">
      <c r="I117" s="200"/>
      <c r="J117" s="191"/>
      <c r="K117" s="192"/>
      <c r="L117" s="200"/>
      <c r="M117" s="200"/>
      <c r="N117" s="200"/>
      <c r="O117" s="200"/>
      <c r="P117" s="189"/>
    </row>
    <row r="118" spans="9:16" ht="15" customHeight="1">
      <c r="I118" s="200"/>
      <c r="J118" s="191"/>
      <c r="K118" s="192"/>
      <c r="L118" s="200"/>
      <c r="M118" s="200"/>
      <c r="N118" s="200"/>
      <c r="O118" s="200"/>
      <c r="P118" s="189"/>
    </row>
    <row r="119" spans="9:16" ht="15" customHeight="1">
      <c r="I119" s="200"/>
      <c r="J119" s="191"/>
      <c r="K119" s="192"/>
      <c r="L119" s="200"/>
      <c r="M119" s="200"/>
      <c r="N119" s="200"/>
      <c r="O119" s="200"/>
      <c r="P119" s="189"/>
    </row>
    <row r="120" spans="9:16" ht="15" customHeight="1">
      <c r="I120" s="200"/>
      <c r="J120" s="191"/>
      <c r="K120" s="192"/>
      <c r="L120" s="200"/>
      <c r="M120" s="200"/>
      <c r="N120" s="200"/>
      <c r="O120" s="200"/>
      <c r="P120" s="189"/>
    </row>
    <row r="121" spans="9:15" ht="15" customHeight="1">
      <c r="I121" s="206"/>
      <c r="J121" s="68"/>
      <c r="K121" s="192"/>
      <c r="L121" s="206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B1">
      <selection activeCell="U31" sqref="U31"/>
    </sheetView>
  </sheetViews>
  <sheetFormatPr defaultColWidth="9.140625" defaultRowHeight="12.75"/>
  <cols>
    <col min="1" max="2" width="5.140625" style="0" customWidth="1"/>
    <col min="5" max="5" width="4.7109375" style="0" customWidth="1"/>
    <col min="7" max="7" width="10.57421875" style="0" customWidth="1"/>
    <col min="8" max="8" width="4.8515625" style="0" customWidth="1"/>
    <col min="9" max="9" width="6.28125" style="0" customWidth="1"/>
    <col min="10" max="10" width="5.140625" style="42" customWidth="1"/>
    <col min="14" max="14" width="4.8515625" style="0" customWidth="1"/>
    <col min="15" max="15" width="21.00390625" style="0" customWidth="1"/>
    <col min="16" max="16" width="18.7109375" style="42" customWidth="1"/>
    <col min="17" max="17" width="6.421875" style="42" customWidth="1"/>
    <col min="18" max="18" width="5.57421875" style="0" customWidth="1"/>
    <col min="19" max="19" width="6.421875" style="42" customWidth="1"/>
    <col min="20" max="20" width="6.00390625" style="42" customWidth="1"/>
    <col min="21" max="21" width="8.57421875" style="42" customWidth="1"/>
  </cols>
  <sheetData>
    <row r="1" spans="1:17" s="47" customFormat="1" ht="15.75">
      <c r="A1" s="335"/>
      <c r="B1" s="335"/>
      <c r="C1" s="47" t="s">
        <v>467</v>
      </c>
      <c r="I1" s="264"/>
      <c r="J1" s="264"/>
      <c r="P1" s="264"/>
      <c r="Q1" s="264"/>
    </row>
    <row r="2" spans="1:18" s="47" customFormat="1" ht="15.75">
      <c r="A2" s="335"/>
      <c r="B2" s="335"/>
      <c r="C2" s="47" t="s">
        <v>813</v>
      </c>
      <c r="I2" s="264"/>
      <c r="J2" s="264"/>
      <c r="P2" s="264"/>
      <c r="Q2" s="264"/>
      <c r="R2" s="264"/>
    </row>
    <row r="3" spans="1:18" ht="15.75">
      <c r="A3" s="336"/>
      <c r="B3" s="336" t="s">
        <v>410</v>
      </c>
      <c r="C3" t="s">
        <v>221</v>
      </c>
      <c r="E3" t="s">
        <v>615</v>
      </c>
      <c r="F3" t="s">
        <v>616</v>
      </c>
      <c r="H3" t="s">
        <v>222</v>
      </c>
      <c r="I3" s="42" t="s">
        <v>617</v>
      </c>
      <c r="J3" s="42" t="s">
        <v>814</v>
      </c>
      <c r="N3" s="260" t="s">
        <v>430</v>
      </c>
      <c r="R3" s="42"/>
    </row>
    <row r="4" spans="1:18" ht="15.75">
      <c r="A4" s="336">
        <v>1</v>
      </c>
      <c r="B4" s="336" t="s">
        <v>233</v>
      </c>
      <c r="C4" t="s">
        <v>79</v>
      </c>
      <c r="E4" t="s">
        <v>226</v>
      </c>
      <c r="F4" t="s">
        <v>493</v>
      </c>
      <c r="H4">
        <v>6</v>
      </c>
      <c r="I4" s="409" t="s">
        <v>620</v>
      </c>
      <c r="J4" s="42">
        <v>5</v>
      </c>
      <c r="N4" s="221" t="s">
        <v>410</v>
      </c>
      <c r="O4" s="266" t="s">
        <v>221</v>
      </c>
      <c r="P4" s="221" t="s">
        <v>238</v>
      </c>
      <c r="Q4" s="221" t="s">
        <v>222</v>
      </c>
      <c r="R4" s="265" t="s">
        <v>814</v>
      </c>
    </row>
    <row r="5" spans="1:19" ht="12.75">
      <c r="A5" s="336">
        <v>2</v>
      </c>
      <c r="B5" s="336" t="s">
        <v>232</v>
      </c>
      <c r="C5" t="s">
        <v>103</v>
      </c>
      <c r="E5" t="s">
        <v>224</v>
      </c>
      <c r="F5" t="s">
        <v>618</v>
      </c>
      <c r="H5">
        <v>6</v>
      </c>
      <c r="I5" s="409" t="s">
        <v>641</v>
      </c>
      <c r="J5" s="42">
        <v>6</v>
      </c>
      <c r="N5" s="108">
        <v>1</v>
      </c>
      <c r="O5" s="73" t="s">
        <v>488</v>
      </c>
      <c r="P5" s="73" t="s">
        <v>87</v>
      </c>
      <c r="Q5" s="108">
        <v>2</v>
      </c>
      <c r="R5" s="208">
        <v>2</v>
      </c>
      <c r="S5" s="42">
        <v>40</v>
      </c>
    </row>
    <row r="6" spans="1:19" ht="12.75" customHeight="1">
      <c r="A6" s="336">
        <v>3</v>
      </c>
      <c r="B6" s="336" t="s">
        <v>231</v>
      </c>
      <c r="C6" t="s">
        <v>105</v>
      </c>
      <c r="E6" t="s">
        <v>224</v>
      </c>
      <c r="F6" t="s">
        <v>815</v>
      </c>
      <c r="H6" s="48" t="s">
        <v>623</v>
      </c>
      <c r="I6" s="409" t="s">
        <v>625</v>
      </c>
      <c r="J6" s="42">
        <v>4</v>
      </c>
      <c r="N6" s="61">
        <v>2</v>
      </c>
      <c r="O6" s="73" t="s">
        <v>834</v>
      </c>
      <c r="P6" s="73" t="s">
        <v>513</v>
      </c>
      <c r="Q6" s="108">
        <v>1</v>
      </c>
      <c r="R6" s="158">
        <v>1</v>
      </c>
      <c r="S6" s="42">
        <v>35</v>
      </c>
    </row>
    <row r="7" spans="1:14" ht="12.75">
      <c r="A7" s="336">
        <v>4</v>
      </c>
      <c r="B7" s="336" t="s">
        <v>230</v>
      </c>
      <c r="C7" t="s">
        <v>78</v>
      </c>
      <c r="E7" t="s">
        <v>226</v>
      </c>
      <c r="F7" t="s">
        <v>493</v>
      </c>
      <c r="H7" t="s">
        <v>623</v>
      </c>
      <c r="I7" s="409" t="s">
        <v>816</v>
      </c>
      <c r="J7" s="42">
        <v>4</v>
      </c>
      <c r="N7" s="68"/>
    </row>
    <row r="8" spans="1:18" ht="13.5" customHeight="1">
      <c r="A8" s="336">
        <v>5</v>
      </c>
      <c r="B8" s="336" t="s">
        <v>229</v>
      </c>
      <c r="C8" s="332" t="s">
        <v>817</v>
      </c>
      <c r="D8" s="332"/>
      <c r="E8" s="332" t="s">
        <v>818</v>
      </c>
      <c r="F8" s="332" t="s">
        <v>819</v>
      </c>
      <c r="G8" s="332"/>
      <c r="H8" s="332">
        <v>5</v>
      </c>
      <c r="I8" s="409" t="s">
        <v>625</v>
      </c>
      <c r="J8" s="42">
        <v>4</v>
      </c>
      <c r="N8" s="260" t="s">
        <v>431</v>
      </c>
      <c r="R8" s="42"/>
    </row>
    <row r="9" spans="1:18" ht="15.75">
      <c r="A9" s="336">
        <v>6</v>
      </c>
      <c r="B9" s="336" t="s">
        <v>241</v>
      </c>
      <c r="C9" s="332" t="s">
        <v>468</v>
      </c>
      <c r="D9" s="332"/>
      <c r="E9" s="332" t="s">
        <v>226</v>
      </c>
      <c r="F9" s="332" t="s">
        <v>820</v>
      </c>
      <c r="G9" s="332"/>
      <c r="H9" s="332">
        <v>5</v>
      </c>
      <c r="I9" s="409" t="s">
        <v>627</v>
      </c>
      <c r="J9" s="42">
        <v>4</v>
      </c>
      <c r="N9" s="221" t="s">
        <v>410</v>
      </c>
      <c r="O9" s="266" t="s">
        <v>221</v>
      </c>
      <c r="P9" s="221" t="s">
        <v>238</v>
      </c>
      <c r="Q9" s="221" t="s">
        <v>222</v>
      </c>
      <c r="R9" s="265" t="s">
        <v>814</v>
      </c>
    </row>
    <row r="10" spans="1:19" ht="12.75" customHeight="1">
      <c r="A10" s="336">
        <v>7</v>
      </c>
      <c r="B10" s="336" t="s">
        <v>225</v>
      </c>
      <c r="C10" t="s">
        <v>290</v>
      </c>
      <c r="E10" t="s">
        <v>228</v>
      </c>
      <c r="F10" t="s">
        <v>371</v>
      </c>
      <c r="H10">
        <v>5</v>
      </c>
      <c r="I10" s="409" t="s">
        <v>632</v>
      </c>
      <c r="J10" s="42">
        <v>5</v>
      </c>
      <c r="N10" s="108">
        <v>1</v>
      </c>
      <c r="O10" s="73" t="s">
        <v>285</v>
      </c>
      <c r="P10" s="73" t="s">
        <v>838</v>
      </c>
      <c r="Q10" s="108">
        <v>3.5</v>
      </c>
      <c r="R10" s="108">
        <v>3</v>
      </c>
      <c r="S10" s="42">
        <v>40</v>
      </c>
    </row>
    <row r="11" spans="1:19" ht="12.75">
      <c r="A11" s="336">
        <v>8</v>
      </c>
      <c r="B11" s="336" t="s">
        <v>454</v>
      </c>
      <c r="C11" t="s">
        <v>301</v>
      </c>
      <c r="E11" t="s">
        <v>224</v>
      </c>
      <c r="F11" t="s">
        <v>513</v>
      </c>
      <c r="H11">
        <v>5</v>
      </c>
      <c r="I11" s="409" t="s">
        <v>634</v>
      </c>
      <c r="J11" s="42">
        <v>5</v>
      </c>
      <c r="N11" s="108">
        <v>2</v>
      </c>
      <c r="O11" s="73" t="s">
        <v>163</v>
      </c>
      <c r="P11" s="73" t="s">
        <v>371</v>
      </c>
      <c r="Q11" s="108">
        <v>3</v>
      </c>
      <c r="R11" s="108">
        <v>3</v>
      </c>
      <c r="S11" s="42">
        <v>35</v>
      </c>
    </row>
    <row r="12" spans="1:19" ht="12.75">
      <c r="A12" s="336">
        <v>9</v>
      </c>
      <c r="B12" s="336" t="s">
        <v>469</v>
      </c>
      <c r="C12" t="s">
        <v>244</v>
      </c>
      <c r="E12" t="s">
        <v>226</v>
      </c>
      <c r="F12" t="s">
        <v>815</v>
      </c>
      <c r="H12">
        <v>5</v>
      </c>
      <c r="I12" s="409" t="s">
        <v>634</v>
      </c>
      <c r="J12" s="42">
        <v>5</v>
      </c>
      <c r="K12" t="s">
        <v>821</v>
      </c>
      <c r="N12" s="108">
        <v>3</v>
      </c>
      <c r="O12" s="73" t="s">
        <v>599</v>
      </c>
      <c r="P12" s="73" t="s">
        <v>831</v>
      </c>
      <c r="Q12" s="108">
        <v>2.5</v>
      </c>
      <c r="R12" s="108">
        <v>2</v>
      </c>
      <c r="S12" s="42">
        <v>32</v>
      </c>
    </row>
    <row r="13" spans="1:10" ht="12.75">
      <c r="A13" s="336">
        <v>10</v>
      </c>
      <c r="B13" s="336" t="s">
        <v>470</v>
      </c>
      <c r="C13" t="s">
        <v>289</v>
      </c>
      <c r="E13" t="s">
        <v>228</v>
      </c>
      <c r="F13" t="s">
        <v>371</v>
      </c>
      <c r="H13">
        <v>5</v>
      </c>
      <c r="I13" s="409" t="s">
        <v>635</v>
      </c>
      <c r="J13" s="42">
        <v>5</v>
      </c>
    </row>
    <row r="14" spans="1:18" ht="15.75">
      <c r="A14" s="336">
        <v>11</v>
      </c>
      <c r="B14" s="336" t="s">
        <v>669</v>
      </c>
      <c r="C14" t="s">
        <v>486</v>
      </c>
      <c r="E14" t="s">
        <v>226</v>
      </c>
      <c r="F14" t="s">
        <v>387</v>
      </c>
      <c r="H14" t="s">
        <v>636</v>
      </c>
      <c r="I14" s="409" t="s">
        <v>816</v>
      </c>
      <c r="J14" s="42">
        <v>3</v>
      </c>
      <c r="N14" s="260" t="s">
        <v>432</v>
      </c>
      <c r="R14" s="42"/>
    </row>
    <row r="15" spans="1:18" ht="12.75">
      <c r="A15" s="336">
        <v>12</v>
      </c>
      <c r="B15" s="336" t="s">
        <v>670</v>
      </c>
      <c r="C15" t="s">
        <v>568</v>
      </c>
      <c r="E15" t="s">
        <v>224</v>
      </c>
      <c r="F15" t="s">
        <v>91</v>
      </c>
      <c r="H15" t="s">
        <v>636</v>
      </c>
      <c r="I15" s="409" t="s">
        <v>629</v>
      </c>
      <c r="J15" s="42">
        <v>3</v>
      </c>
      <c r="N15" s="42"/>
      <c r="R15" s="42"/>
    </row>
    <row r="16" spans="1:18" ht="12.75" customHeight="1">
      <c r="A16" s="336">
        <v>13</v>
      </c>
      <c r="B16" s="336" t="s">
        <v>609</v>
      </c>
      <c r="C16" s="332" t="s">
        <v>822</v>
      </c>
      <c r="D16" s="332"/>
      <c r="E16" s="332" t="s">
        <v>228</v>
      </c>
      <c r="F16" s="332" t="s">
        <v>819</v>
      </c>
      <c r="G16" s="332"/>
      <c r="H16" s="332" t="s">
        <v>636</v>
      </c>
      <c r="I16" s="409" t="s">
        <v>631</v>
      </c>
      <c r="J16" s="42">
        <v>4</v>
      </c>
      <c r="N16" s="221" t="s">
        <v>410</v>
      </c>
      <c r="O16" s="266" t="s">
        <v>221</v>
      </c>
      <c r="P16" s="221" t="s">
        <v>238</v>
      </c>
      <c r="Q16" s="221" t="s">
        <v>222</v>
      </c>
      <c r="R16" s="265" t="s">
        <v>814</v>
      </c>
    </row>
    <row r="17" spans="1:19" ht="12.75">
      <c r="A17" s="336">
        <v>14</v>
      </c>
      <c r="B17" s="336" t="s">
        <v>610</v>
      </c>
      <c r="C17" t="s">
        <v>85</v>
      </c>
      <c r="E17" t="s">
        <v>288</v>
      </c>
      <c r="F17" t="s">
        <v>823</v>
      </c>
      <c r="H17" t="s">
        <v>636</v>
      </c>
      <c r="I17" s="409" t="s">
        <v>637</v>
      </c>
      <c r="J17" s="42">
        <v>3</v>
      </c>
      <c r="N17" s="108">
        <v>1</v>
      </c>
      <c r="O17" s="73" t="s">
        <v>85</v>
      </c>
      <c r="P17" s="73" t="s">
        <v>823</v>
      </c>
      <c r="Q17" s="108">
        <v>4.5</v>
      </c>
      <c r="R17" s="108">
        <v>4</v>
      </c>
      <c r="S17" s="42">
        <v>40</v>
      </c>
    </row>
    <row r="18" spans="1:19" ht="12.75">
      <c r="A18" s="336">
        <v>15</v>
      </c>
      <c r="B18" s="336" t="s">
        <v>611</v>
      </c>
      <c r="C18" t="s">
        <v>449</v>
      </c>
      <c r="E18" t="s">
        <v>228</v>
      </c>
      <c r="F18" t="s">
        <v>815</v>
      </c>
      <c r="H18" t="s">
        <v>636</v>
      </c>
      <c r="I18" s="409" t="s">
        <v>645</v>
      </c>
      <c r="J18" s="42">
        <v>4</v>
      </c>
      <c r="N18" s="108">
        <v>2</v>
      </c>
      <c r="O18" s="73" t="s">
        <v>466</v>
      </c>
      <c r="P18" s="73" t="s">
        <v>815</v>
      </c>
      <c r="Q18" s="108">
        <v>2</v>
      </c>
      <c r="R18" s="108">
        <v>2</v>
      </c>
      <c r="S18" s="42">
        <v>35</v>
      </c>
    </row>
    <row r="19" spans="1:19" ht="12.75">
      <c r="A19" s="336">
        <v>16</v>
      </c>
      <c r="B19" s="336" t="s">
        <v>671</v>
      </c>
      <c r="C19" t="s">
        <v>824</v>
      </c>
      <c r="E19" t="s">
        <v>540</v>
      </c>
      <c r="F19" t="s">
        <v>630</v>
      </c>
      <c r="H19">
        <v>4</v>
      </c>
      <c r="I19" s="409" t="s">
        <v>641</v>
      </c>
      <c r="J19" s="42">
        <v>3</v>
      </c>
      <c r="N19" s="108">
        <v>3</v>
      </c>
      <c r="O19" s="73" t="s">
        <v>832</v>
      </c>
      <c r="P19" s="73" t="s">
        <v>87</v>
      </c>
      <c r="Q19" s="108">
        <v>2</v>
      </c>
      <c r="R19" s="108">
        <v>2</v>
      </c>
      <c r="S19" s="42">
        <v>32</v>
      </c>
    </row>
    <row r="20" spans="1:10" ht="12.75" customHeight="1">
      <c r="A20" s="336">
        <v>17</v>
      </c>
      <c r="B20" s="336" t="s">
        <v>672</v>
      </c>
      <c r="C20" t="s">
        <v>522</v>
      </c>
      <c r="E20" t="s">
        <v>227</v>
      </c>
      <c r="F20" t="s">
        <v>371</v>
      </c>
      <c r="H20">
        <v>4</v>
      </c>
      <c r="I20" s="409" t="s">
        <v>627</v>
      </c>
      <c r="J20" s="42">
        <v>4</v>
      </c>
    </row>
    <row r="21" spans="1:18" ht="15.75">
      <c r="A21" s="336">
        <v>18</v>
      </c>
      <c r="B21" s="336" t="s">
        <v>673</v>
      </c>
      <c r="C21" t="s">
        <v>268</v>
      </c>
      <c r="E21" t="s">
        <v>228</v>
      </c>
      <c r="F21" t="s">
        <v>493</v>
      </c>
      <c r="H21">
        <v>4</v>
      </c>
      <c r="I21" s="409" t="s">
        <v>627</v>
      </c>
      <c r="J21" s="42">
        <v>4</v>
      </c>
      <c r="K21" t="s">
        <v>821</v>
      </c>
      <c r="N21" s="260" t="s">
        <v>433</v>
      </c>
      <c r="R21" s="42"/>
    </row>
    <row r="22" spans="1:18" ht="12.75">
      <c r="A22" s="336">
        <v>19</v>
      </c>
      <c r="B22" s="336" t="s">
        <v>698</v>
      </c>
      <c r="C22" t="s">
        <v>173</v>
      </c>
      <c r="E22" t="s">
        <v>224</v>
      </c>
      <c r="F22" t="s">
        <v>618</v>
      </c>
      <c r="H22">
        <v>4</v>
      </c>
      <c r="I22" s="409" t="s">
        <v>632</v>
      </c>
      <c r="J22" s="42">
        <v>4</v>
      </c>
      <c r="N22" s="42"/>
      <c r="R22" s="42"/>
    </row>
    <row r="23" spans="1:18" ht="15.75">
      <c r="A23" s="336">
        <v>20</v>
      </c>
      <c r="B23" s="336" t="s">
        <v>699</v>
      </c>
      <c r="C23" t="s">
        <v>294</v>
      </c>
      <c r="E23" t="s">
        <v>226</v>
      </c>
      <c r="F23" t="s">
        <v>513</v>
      </c>
      <c r="H23">
        <v>4</v>
      </c>
      <c r="I23" s="409" t="s">
        <v>632</v>
      </c>
      <c r="J23" s="42">
        <v>4</v>
      </c>
      <c r="K23" t="s">
        <v>821</v>
      </c>
      <c r="N23" s="221" t="s">
        <v>410</v>
      </c>
      <c r="O23" s="266" t="s">
        <v>221</v>
      </c>
      <c r="P23" s="221" t="s">
        <v>238</v>
      </c>
      <c r="Q23" s="221" t="s">
        <v>222</v>
      </c>
      <c r="R23" s="265" t="s">
        <v>814</v>
      </c>
    </row>
    <row r="24" spans="1:19" ht="12.75">
      <c r="A24" s="336">
        <v>21</v>
      </c>
      <c r="B24" s="336" t="s">
        <v>700</v>
      </c>
      <c r="C24" t="s">
        <v>367</v>
      </c>
      <c r="E24" t="s">
        <v>227</v>
      </c>
      <c r="F24" t="s">
        <v>825</v>
      </c>
      <c r="H24">
        <v>4</v>
      </c>
      <c r="I24" s="409" t="s">
        <v>632</v>
      </c>
      <c r="J24" s="42">
        <v>4</v>
      </c>
      <c r="K24" t="s">
        <v>821</v>
      </c>
      <c r="N24" s="108">
        <v>1</v>
      </c>
      <c r="O24" s="73" t="s">
        <v>824</v>
      </c>
      <c r="P24" s="73" t="s">
        <v>837</v>
      </c>
      <c r="Q24" s="108">
        <v>4</v>
      </c>
      <c r="R24" s="208">
        <v>3</v>
      </c>
      <c r="S24" s="42">
        <v>40</v>
      </c>
    </row>
    <row r="25" spans="1:18" ht="15.75">
      <c r="A25" s="336">
        <v>22</v>
      </c>
      <c r="B25" s="336" t="s">
        <v>701</v>
      </c>
      <c r="C25" t="s">
        <v>334</v>
      </c>
      <c r="E25" t="s">
        <v>227</v>
      </c>
      <c r="F25" t="s">
        <v>493</v>
      </c>
      <c r="H25">
        <v>4</v>
      </c>
      <c r="I25" s="409" t="s">
        <v>634</v>
      </c>
      <c r="J25" s="42">
        <v>4</v>
      </c>
      <c r="N25" s="68"/>
      <c r="O25" s="205"/>
      <c r="P25" s="206"/>
      <c r="Q25" s="206"/>
      <c r="R25" s="206"/>
    </row>
    <row r="26" spans="1:18" ht="15.75">
      <c r="A26" s="336">
        <v>23</v>
      </c>
      <c r="B26" s="336" t="s">
        <v>702</v>
      </c>
      <c r="C26" t="s">
        <v>443</v>
      </c>
      <c r="E26" t="s">
        <v>227</v>
      </c>
      <c r="F26" t="s">
        <v>815</v>
      </c>
      <c r="H26">
        <v>4</v>
      </c>
      <c r="I26" s="409" t="s">
        <v>643</v>
      </c>
      <c r="J26" s="42">
        <v>4</v>
      </c>
      <c r="N26" s="260" t="s">
        <v>434</v>
      </c>
      <c r="R26" s="42"/>
    </row>
    <row r="27" spans="1:18" ht="12.75">
      <c r="A27" s="336">
        <v>24</v>
      </c>
      <c r="B27" s="336" t="s">
        <v>674</v>
      </c>
      <c r="C27" t="s">
        <v>408</v>
      </c>
      <c r="E27" t="s">
        <v>228</v>
      </c>
      <c r="F27" t="s">
        <v>815</v>
      </c>
      <c r="H27">
        <v>4</v>
      </c>
      <c r="I27" s="409" t="s">
        <v>650</v>
      </c>
      <c r="J27" s="42">
        <v>4</v>
      </c>
      <c r="N27" s="42"/>
      <c r="R27" s="42"/>
    </row>
    <row r="28" spans="1:18" ht="15.75">
      <c r="A28" s="336">
        <v>25</v>
      </c>
      <c r="B28" s="336" t="s">
        <v>675</v>
      </c>
      <c r="C28" t="s">
        <v>333</v>
      </c>
      <c r="E28" t="s">
        <v>226</v>
      </c>
      <c r="F28" t="s">
        <v>493</v>
      </c>
      <c r="H28">
        <v>4</v>
      </c>
      <c r="I28" s="409" t="s">
        <v>660</v>
      </c>
      <c r="J28" s="42">
        <v>4</v>
      </c>
      <c r="N28" s="221" t="s">
        <v>410</v>
      </c>
      <c r="O28" s="266" t="s">
        <v>221</v>
      </c>
      <c r="P28" s="221" t="s">
        <v>238</v>
      </c>
      <c r="Q28" s="221" t="s">
        <v>222</v>
      </c>
      <c r="R28" s="265" t="s">
        <v>814</v>
      </c>
    </row>
    <row r="29" spans="1:19" ht="12.75">
      <c r="A29" s="336">
        <v>26</v>
      </c>
      <c r="B29" s="336" t="s">
        <v>703</v>
      </c>
      <c r="C29" t="s">
        <v>406</v>
      </c>
      <c r="E29" t="s">
        <v>226</v>
      </c>
      <c r="F29" t="s">
        <v>815</v>
      </c>
      <c r="H29" t="s">
        <v>647</v>
      </c>
      <c r="I29" s="409" t="s">
        <v>641</v>
      </c>
      <c r="J29" s="42">
        <v>3</v>
      </c>
      <c r="N29" s="108">
        <v>1</v>
      </c>
      <c r="O29" s="73" t="s">
        <v>522</v>
      </c>
      <c r="P29" s="73" t="s">
        <v>371</v>
      </c>
      <c r="Q29" s="108">
        <v>4</v>
      </c>
      <c r="R29" s="108">
        <v>4</v>
      </c>
      <c r="S29" s="42">
        <v>40</v>
      </c>
    </row>
    <row r="30" spans="1:19" ht="12.75">
      <c r="A30" s="336">
        <v>27</v>
      </c>
      <c r="B30" s="336" t="s">
        <v>704</v>
      </c>
      <c r="C30" t="s">
        <v>212</v>
      </c>
      <c r="E30" t="s">
        <v>224</v>
      </c>
      <c r="F30" t="s">
        <v>815</v>
      </c>
      <c r="H30" t="s">
        <v>647</v>
      </c>
      <c r="I30" s="409" t="s">
        <v>632</v>
      </c>
      <c r="J30" s="42">
        <v>3</v>
      </c>
      <c r="N30" s="108">
        <v>2</v>
      </c>
      <c r="O30" s="73" t="s">
        <v>367</v>
      </c>
      <c r="P30" s="73" t="s">
        <v>825</v>
      </c>
      <c r="Q30" s="108">
        <v>4</v>
      </c>
      <c r="R30" s="108">
        <v>4</v>
      </c>
      <c r="S30" s="42">
        <v>35</v>
      </c>
    </row>
    <row r="31" spans="1:19" ht="12.75">
      <c r="A31" s="336">
        <v>28</v>
      </c>
      <c r="B31" s="336" t="s">
        <v>676</v>
      </c>
      <c r="C31" t="s">
        <v>429</v>
      </c>
      <c r="E31" t="s">
        <v>228</v>
      </c>
      <c r="F31" t="s">
        <v>493</v>
      </c>
      <c r="H31" t="s">
        <v>647</v>
      </c>
      <c r="I31" s="409" t="s">
        <v>650</v>
      </c>
      <c r="J31" s="42">
        <v>3</v>
      </c>
      <c r="N31" s="108">
        <v>3</v>
      </c>
      <c r="O31" s="73" t="s">
        <v>334</v>
      </c>
      <c r="P31" s="73" t="s">
        <v>493</v>
      </c>
      <c r="Q31" s="108">
        <v>4</v>
      </c>
      <c r="R31" s="108">
        <v>4</v>
      </c>
      <c r="S31" s="42">
        <v>32</v>
      </c>
    </row>
    <row r="32" spans="1:19" ht="12.75" customHeight="1">
      <c r="A32" s="336">
        <v>29</v>
      </c>
      <c r="B32" s="336" t="s">
        <v>677</v>
      </c>
      <c r="C32" t="s">
        <v>285</v>
      </c>
      <c r="E32" t="s">
        <v>287</v>
      </c>
      <c r="F32" t="s">
        <v>826</v>
      </c>
      <c r="H32" t="s">
        <v>647</v>
      </c>
      <c r="I32" s="409" t="s">
        <v>660</v>
      </c>
      <c r="J32" s="42">
        <v>3</v>
      </c>
      <c r="N32" s="108">
        <v>4</v>
      </c>
      <c r="O32" s="73" t="s">
        <v>443</v>
      </c>
      <c r="P32" s="73" t="s">
        <v>815</v>
      </c>
      <c r="Q32" s="108">
        <v>4</v>
      </c>
      <c r="R32" s="108">
        <v>4</v>
      </c>
      <c r="S32" s="42">
        <v>30</v>
      </c>
    </row>
    <row r="33" spans="1:19" ht="12.75">
      <c r="A33" s="336">
        <v>30</v>
      </c>
      <c r="B33" s="336" t="s">
        <v>678</v>
      </c>
      <c r="C33" t="s">
        <v>731</v>
      </c>
      <c r="E33" t="s">
        <v>227</v>
      </c>
      <c r="F33" t="s">
        <v>178</v>
      </c>
      <c r="H33" t="s">
        <v>647</v>
      </c>
      <c r="I33" s="409" t="s">
        <v>827</v>
      </c>
      <c r="J33" s="42">
        <v>3</v>
      </c>
      <c r="N33" s="108">
        <v>5</v>
      </c>
      <c r="O33" s="73" t="s">
        <v>731</v>
      </c>
      <c r="P33" s="73" t="s">
        <v>178</v>
      </c>
      <c r="Q33" s="108">
        <v>3.5</v>
      </c>
      <c r="R33" s="108">
        <v>3</v>
      </c>
      <c r="S33" s="42">
        <v>29</v>
      </c>
    </row>
    <row r="34" spans="1:19" ht="12.75">
      <c r="A34" s="336">
        <v>31</v>
      </c>
      <c r="B34" s="336" t="s">
        <v>679</v>
      </c>
      <c r="C34" t="s">
        <v>339</v>
      </c>
      <c r="E34" t="s">
        <v>227</v>
      </c>
      <c r="F34" t="s">
        <v>828</v>
      </c>
      <c r="H34">
        <v>3</v>
      </c>
      <c r="I34" s="409" t="s">
        <v>637</v>
      </c>
      <c r="J34" s="42">
        <v>3</v>
      </c>
      <c r="N34" s="108">
        <v>6</v>
      </c>
      <c r="O34" s="73" t="s">
        <v>339</v>
      </c>
      <c r="P34" s="73" t="s">
        <v>828</v>
      </c>
      <c r="Q34" s="108">
        <v>3</v>
      </c>
      <c r="R34" s="108">
        <v>3</v>
      </c>
      <c r="S34" s="42">
        <v>28</v>
      </c>
    </row>
    <row r="35" spans="1:19" ht="12.75">
      <c r="A35" s="336">
        <v>32</v>
      </c>
      <c r="B35" s="336" t="s">
        <v>680</v>
      </c>
      <c r="C35" t="s">
        <v>527</v>
      </c>
      <c r="E35" t="s">
        <v>227</v>
      </c>
      <c r="F35" t="s">
        <v>108</v>
      </c>
      <c r="H35">
        <v>3</v>
      </c>
      <c r="I35" s="409" t="s">
        <v>635</v>
      </c>
      <c r="J35" s="42">
        <v>3</v>
      </c>
      <c r="N35" s="108">
        <v>7</v>
      </c>
      <c r="O35" s="73" t="s">
        <v>527</v>
      </c>
      <c r="P35" s="73" t="s">
        <v>108</v>
      </c>
      <c r="Q35" s="108">
        <v>3</v>
      </c>
      <c r="R35" s="108">
        <v>3</v>
      </c>
      <c r="S35" s="42">
        <v>27</v>
      </c>
    </row>
    <row r="36" spans="1:19" ht="12.75" customHeight="1">
      <c r="A36" s="336">
        <v>33</v>
      </c>
      <c r="B36" s="336" t="s">
        <v>681</v>
      </c>
      <c r="C36" t="s">
        <v>450</v>
      </c>
      <c r="E36" t="s">
        <v>228</v>
      </c>
      <c r="F36" t="s">
        <v>815</v>
      </c>
      <c r="H36">
        <v>3</v>
      </c>
      <c r="I36" s="409" t="s">
        <v>643</v>
      </c>
      <c r="J36" s="42">
        <v>3</v>
      </c>
      <c r="N36" s="108">
        <v>8</v>
      </c>
      <c r="O36" s="73" t="s">
        <v>732</v>
      </c>
      <c r="P36" s="73" t="s">
        <v>804</v>
      </c>
      <c r="Q36" s="108">
        <v>3</v>
      </c>
      <c r="R36" s="108">
        <v>3</v>
      </c>
      <c r="S36" s="42">
        <v>26</v>
      </c>
    </row>
    <row r="37" spans="1:19" ht="12.75">
      <c r="A37" s="336">
        <v>34</v>
      </c>
      <c r="B37" s="336" t="s">
        <v>682</v>
      </c>
      <c r="C37" t="s">
        <v>732</v>
      </c>
      <c r="E37" t="s">
        <v>227</v>
      </c>
      <c r="F37" t="s">
        <v>804</v>
      </c>
      <c r="H37">
        <v>3</v>
      </c>
      <c r="I37" s="409" t="s">
        <v>643</v>
      </c>
      <c r="J37" s="42">
        <v>3</v>
      </c>
      <c r="K37" t="s">
        <v>821</v>
      </c>
      <c r="N37" s="108">
        <v>9</v>
      </c>
      <c r="O37" s="73" t="s">
        <v>781</v>
      </c>
      <c r="P37" s="73" t="s">
        <v>178</v>
      </c>
      <c r="Q37" s="108">
        <v>3</v>
      </c>
      <c r="R37" s="108">
        <v>3</v>
      </c>
      <c r="S37" s="42">
        <v>25</v>
      </c>
    </row>
    <row r="38" spans="1:19" ht="12.75">
      <c r="A38" s="336">
        <v>35</v>
      </c>
      <c r="B38" s="336" t="s">
        <v>705</v>
      </c>
      <c r="C38" t="s">
        <v>163</v>
      </c>
      <c r="E38" t="s">
        <v>287</v>
      </c>
      <c r="F38" t="s">
        <v>371</v>
      </c>
      <c r="H38">
        <v>3</v>
      </c>
      <c r="I38" s="409" t="s">
        <v>638</v>
      </c>
      <c r="J38" s="42">
        <v>3</v>
      </c>
      <c r="N38" s="108">
        <v>10</v>
      </c>
      <c r="O38" s="73" t="s">
        <v>603</v>
      </c>
      <c r="P38" s="73" t="s">
        <v>815</v>
      </c>
      <c r="Q38" s="108">
        <v>2.5</v>
      </c>
      <c r="R38" s="108">
        <v>2</v>
      </c>
      <c r="S38" s="42">
        <v>24</v>
      </c>
    </row>
    <row r="39" spans="1:19" ht="12.75">
      <c r="A39" s="336">
        <v>36</v>
      </c>
      <c r="B39" s="336" t="s">
        <v>706</v>
      </c>
      <c r="C39" t="s">
        <v>829</v>
      </c>
      <c r="E39" t="s">
        <v>228</v>
      </c>
      <c r="F39" t="s">
        <v>108</v>
      </c>
      <c r="H39">
        <v>3</v>
      </c>
      <c r="I39" s="409" t="s">
        <v>650</v>
      </c>
      <c r="J39" s="42">
        <v>3</v>
      </c>
      <c r="N39" s="108">
        <v>11</v>
      </c>
      <c r="O39" s="73" t="s">
        <v>737</v>
      </c>
      <c r="P39" s="73" t="s">
        <v>87</v>
      </c>
      <c r="Q39" s="108">
        <v>2</v>
      </c>
      <c r="R39" s="208">
        <v>2</v>
      </c>
      <c r="S39" s="42">
        <v>23</v>
      </c>
    </row>
    <row r="40" spans="1:19" ht="12.75">
      <c r="A40" s="336">
        <v>37</v>
      </c>
      <c r="B40" s="336" t="s">
        <v>707</v>
      </c>
      <c r="C40" t="s">
        <v>830</v>
      </c>
      <c r="E40" t="s">
        <v>224</v>
      </c>
      <c r="F40" t="s">
        <v>91</v>
      </c>
      <c r="H40">
        <v>3</v>
      </c>
      <c r="I40" s="409" t="s">
        <v>660</v>
      </c>
      <c r="J40" s="42">
        <v>3</v>
      </c>
      <c r="N40" s="108">
        <v>12</v>
      </c>
      <c r="O40" s="73" t="s">
        <v>445</v>
      </c>
      <c r="P40" s="73" t="s">
        <v>654</v>
      </c>
      <c r="Q40" s="108">
        <v>2</v>
      </c>
      <c r="R40" s="208">
        <v>2</v>
      </c>
      <c r="S40" s="42">
        <v>22</v>
      </c>
    </row>
    <row r="41" spans="1:19" ht="12.75">
      <c r="A41" s="336">
        <v>38</v>
      </c>
      <c r="B41" s="336" t="s">
        <v>708</v>
      </c>
      <c r="C41" t="s">
        <v>781</v>
      </c>
      <c r="E41" t="s">
        <v>227</v>
      </c>
      <c r="F41" t="s">
        <v>178</v>
      </c>
      <c r="H41">
        <v>3</v>
      </c>
      <c r="I41" s="409" t="s">
        <v>660</v>
      </c>
      <c r="J41" s="42">
        <v>3</v>
      </c>
      <c r="K41" t="s">
        <v>821</v>
      </c>
      <c r="N41" s="108">
        <v>13</v>
      </c>
      <c r="O41" s="73" t="s">
        <v>596</v>
      </c>
      <c r="P41" s="73" t="s">
        <v>91</v>
      </c>
      <c r="Q41" s="108">
        <v>1.5</v>
      </c>
      <c r="R41" s="208">
        <v>1</v>
      </c>
      <c r="S41" s="42">
        <v>21</v>
      </c>
    </row>
    <row r="42" spans="1:10" ht="12.75">
      <c r="A42" s="336">
        <v>39</v>
      </c>
      <c r="B42" s="336" t="s">
        <v>709</v>
      </c>
      <c r="C42" t="s">
        <v>421</v>
      </c>
      <c r="E42" t="s">
        <v>228</v>
      </c>
      <c r="F42" t="s">
        <v>87</v>
      </c>
      <c r="H42">
        <v>3</v>
      </c>
      <c r="I42" s="409" t="s">
        <v>656</v>
      </c>
      <c r="J42" s="42">
        <v>3</v>
      </c>
    </row>
    <row r="43" spans="1:14" ht="15.75">
      <c r="A43" s="336" t="s">
        <v>683</v>
      </c>
      <c r="B43" s="336" t="s">
        <v>683</v>
      </c>
      <c r="C43" t="s">
        <v>332</v>
      </c>
      <c r="E43" t="s">
        <v>228</v>
      </c>
      <c r="F43" t="s">
        <v>387</v>
      </c>
      <c r="H43">
        <v>3</v>
      </c>
      <c r="I43" s="409" t="s">
        <v>663</v>
      </c>
      <c r="J43" s="42">
        <v>3</v>
      </c>
      <c r="N43" s="260" t="s">
        <v>435</v>
      </c>
    </row>
    <row r="44" spans="1:18" ht="12.75">
      <c r="A44" s="336" t="s">
        <v>684</v>
      </c>
      <c r="B44" s="336" t="s">
        <v>684</v>
      </c>
      <c r="C44" t="s">
        <v>292</v>
      </c>
      <c r="E44" t="s">
        <v>228</v>
      </c>
      <c r="F44" t="s">
        <v>815</v>
      </c>
      <c r="H44" t="s">
        <v>657</v>
      </c>
      <c r="I44" s="409" t="s">
        <v>634</v>
      </c>
      <c r="J44" s="42">
        <v>2</v>
      </c>
      <c r="R44" s="42"/>
    </row>
    <row r="45" spans="1:18" ht="15.75">
      <c r="A45" s="336" t="s">
        <v>685</v>
      </c>
      <c r="B45" s="336" t="s">
        <v>685</v>
      </c>
      <c r="C45" t="s">
        <v>58</v>
      </c>
      <c r="E45" t="s">
        <v>224</v>
      </c>
      <c r="F45" t="s">
        <v>235</v>
      </c>
      <c r="H45" t="s">
        <v>657</v>
      </c>
      <c r="I45" s="409" t="s">
        <v>634</v>
      </c>
      <c r="J45" s="42">
        <v>2</v>
      </c>
      <c r="K45" t="s">
        <v>821</v>
      </c>
      <c r="N45" s="221" t="s">
        <v>410</v>
      </c>
      <c r="O45" s="266" t="s">
        <v>221</v>
      </c>
      <c r="P45" s="221" t="s">
        <v>238</v>
      </c>
      <c r="Q45" s="221" t="s">
        <v>222</v>
      </c>
      <c r="R45" s="265" t="s">
        <v>814</v>
      </c>
    </row>
    <row r="46" spans="1:19" ht="12.75">
      <c r="A46" s="336" t="s">
        <v>686</v>
      </c>
      <c r="B46" s="336" t="s">
        <v>686</v>
      </c>
      <c r="C46" t="s">
        <v>593</v>
      </c>
      <c r="E46" t="s">
        <v>226</v>
      </c>
      <c r="F46" t="s">
        <v>815</v>
      </c>
      <c r="H46" t="s">
        <v>657</v>
      </c>
      <c r="I46" s="409" t="s">
        <v>645</v>
      </c>
      <c r="J46" s="42">
        <v>2</v>
      </c>
      <c r="N46" s="108">
        <v>1</v>
      </c>
      <c r="O46" s="73" t="s">
        <v>290</v>
      </c>
      <c r="P46" s="73" t="s">
        <v>371</v>
      </c>
      <c r="Q46" s="108">
        <v>5</v>
      </c>
      <c r="R46" s="108">
        <v>5</v>
      </c>
      <c r="S46" s="42">
        <v>40</v>
      </c>
    </row>
    <row r="47" spans="1:19" ht="12.75">
      <c r="A47" s="336" t="s">
        <v>687</v>
      </c>
      <c r="B47" s="336" t="s">
        <v>687</v>
      </c>
      <c r="C47" t="s">
        <v>603</v>
      </c>
      <c r="E47" t="s">
        <v>227</v>
      </c>
      <c r="F47" t="s">
        <v>815</v>
      </c>
      <c r="H47" t="s">
        <v>657</v>
      </c>
      <c r="I47" s="409" t="s">
        <v>660</v>
      </c>
      <c r="J47" s="42">
        <v>2</v>
      </c>
      <c r="N47" s="108">
        <v>2</v>
      </c>
      <c r="O47" s="73" t="s">
        <v>289</v>
      </c>
      <c r="P47" s="73" t="s">
        <v>371</v>
      </c>
      <c r="Q47" s="108">
        <v>5</v>
      </c>
      <c r="R47" s="108">
        <v>5</v>
      </c>
      <c r="S47" s="42">
        <v>35</v>
      </c>
    </row>
    <row r="48" spans="1:19" ht="13.5" customHeight="1">
      <c r="A48" s="336" t="s">
        <v>710</v>
      </c>
      <c r="B48" s="336" t="s">
        <v>710</v>
      </c>
      <c r="C48" t="s">
        <v>599</v>
      </c>
      <c r="E48" t="s">
        <v>287</v>
      </c>
      <c r="F48" t="s">
        <v>831</v>
      </c>
      <c r="H48" t="s">
        <v>657</v>
      </c>
      <c r="I48" s="409" t="s">
        <v>655</v>
      </c>
      <c r="J48" s="42">
        <v>2</v>
      </c>
      <c r="N48" s="108">
        <v>3</v>
      </c>
      <c r="O48" s="73" t="s">
        <v>449</v>
      </c>
      <c r="P48" s="73" t="s">
        <v>815</v>
      </c>
      <c r="Q48" s="108">
        <v>4.5</v>
      </c>
      <c r="R48" s="108">
        <v>4</v>
      </c>
      <c r="S48" s="42">
        <v>32</v>
      </c>
    </row>
    <row r="49" spans="1:19" ht="15" customHeight="1">
      <c r="A49" s="336" t="s">
        <v>711</v>
      </c>
      <c r="B49" s="336" t="s">
        <v>711</v>
      </c>
      <c r="C49" t="s">
        <v>466</v>
      </c>
      <c r="E49" t="s">
        <v>288</v>
      </c>
      <c r="F49" t="s">
        <v>815</v>
      </c>
      <c r="H49">
        <v>2</v>
      </c>
      <c r="I49" s="409" t="s">
        <v>660</v>
      </c>
      <c r="J49" s="42">
        <v>2</v>
      </c>
      <c r="N49" s="108">
        <v>4</v>
      </c>
      <c r="O49" s="73" t="s">
        <v>268</v>
      </c>
      <c r="P49" s="73" t="s">
        <v>493</v>
      </c>
      <c r="Q49" s="108">
        <v>4</v>
      </c>
      <c r="R49" s="108">
        <v>4</v>
      </c>
      <c r="S49" s="42">
        <v>30</v>
      </c>
    </row>
    <row r="50" spans="1:19" ht="12.75">
      <c r="A50" s="336" t="s">
        <v>688</v>
      </c>
      <c r="B50" s="336" t="s">
        <v>688</v>
      </c>
      <c r="C50" t="s">
        <v>737</v>
      </c>
      <c r="E50" t="s">
        <v>227</v>
      </c>
      <c r="F50" t="s">
        <v>87</v>
      </c>
      <c r="H50">
        <v>2</v>
      </c>
      <c r="I50" s="409" t="s">
        <v>656</v>
      </c>
      <c r="J50" s="42">
        <v>2</v>
      </c>
      <c r="N50" s="108">
        <v>5</v>
      </c>
      <c r="O50" s="73" t="s">
        <v>408</v>
      </c>
      <c r="P50" s="73" t="s">
        <v>815</v>
      </c>
      <c r="Q50" s="108">
        <v>4</v>
      </c>
      <c r="R50" s="108">
        <v>4</v>
      </c>
      <c r="S50" s="42">
        <v>29</v>
      </c>
    </row>
    <row r="51" spans="1:19" ht="12.75">
      <c r="A51" s="336" t="s">
        <v>689</v>
      </c>
      <c r="B51" s="336" t="s">
        <v>689</v>
      </c>
      <c r="C51" t="s">
        <v>488</v>
      </c>
      <c r="E51" t="s">
        <v>286</v>
      </c>
      <c r="F51" t="s">
        <v>87</v>
      </c>
      <c r="H51">
        <v>2</v>
      </c>
      <c r="I51" s="409" t="s">
        <v>663</v>
      </c>
      <c r="J51" s="42">
        <v>2</v>
      </c>
      <c r="N51" s="108">
        <v>6</v>
      </c>
      <c r="O51" s="73" t="s">
        <v>429</v>
      </c>
      <c r="P51" s="73" t="s">
        <v>493</v>
      </c>
      <c r="Q51" s="108">
        <v>3.5</v>
      </c>
      <c r="R51" s="108">
        <v>3</v>
      </c>
      <c r="S51" s="42">
        <v>28</v>
      </c>
    </row>
    <row r="52" spans="1:19" ht="12.75">
      <c r="A52" s="336" t="s">
        <v>690</v>
      </c>
      <c r="B52" s="336" t="s">
        <v>690</v>
      </c>
      <c r="C52" t="s">
        <v>832</v>
      </c>
      <c r="E52" t="s">
        <v>288</v>
      </c>
      <c r="F52" t="s">
        <v>87</v>
      </c>
      <c r="H52">
        <v>2</v>
      </c>
      <c r="I52" s="409" t="s">
        <v>663</v>
      </c>
      <c r="J52" s="42">
        <v>2</v>
      </c>
      <c r="K52" t="s">
        <v>821</v>
      </c>
      <c r="N52" s="108">
        <v>7</v>
      </c>
      <c r="O52" s="73" t="s">
        <v>450</v>
      </c>
      <c r="P52" s="73" t="s">
        <v>815</v>
      </c>
      <c r="Q52" s="108">
        <v>3</v>
      </c>
      <c r="R52" s="108">
        <v>3</v>
      </c>
      <c r="S52" s="42">
        <v>27</v>
      </c>
    </row>
    <row r="53" spans="1:19" ht="13.5" customHeight="1">
      <c r="A53" s="336" t="s">
        <v>691</v>
      </c>
      <c r="B53" s="336" t="s">
        <v>691</v>
      </c>
      <c r="C53" t="s">
        <v>445</v>
      </c>
      <c r="E53" t="s">
        <v>227</v>
      </c>
      <c r="F53" t="s">
        <v>654</v>
      </c>
      <c r="H53">
        <v>2</v>
      </c>
      <c r="I53" s="409" t="s">
        <v>664</v>
      </c>
      <c r="J53" s="42">
        <v>2</v>
      </c>
      <c r="N53" s="108">
        <v>8</v>
      </c>
      <c r="O53" s="73" t="s">
        <v>829</v>
      </c>
      <c r="P53" s="73" t="s">
        <v>108</v>
      </c>
      <c r="Q53" s="108">
        <v>3</v>
      </c>
      <c r="R53" s="108">
        <v>3</v>
      </c>
      <c r="S53" s="42">
        <v>26</v>
      </c>
    </row>
    <row r="54" spans="1:19" ht="12" customHeight="1">
      <c r="A54" s="336" t="s">
        <v>692</v>
      </c>
      <c r="B54" s="336" t="s">
        <v>692</v>
      </c>
      <c r="C54" t="s">
        <v>596</v>
      </c>
      <c r="E54" t="s">
        <v>227</v>
      </c>
      <c r="F54" t="s">
        <v>91</v>
      </c>
      <c r="H54" t="s">
        <v>666</v>
      </c>
      <c r="I54" s="409" t="s">
        <v>655</v>
      </c>
      <c r="J54" s="42">
        <v>1</v>
      </c>
      <c r="N54" s="108">
        <v>9</v>
      </c>
      <c r="O54" s="73" t="s">
        <v>421</v>
      </c>
      <c r="P54" s="73" t="s">
        <v>87</v>
      </c>
      <c r="Q54" s="108">
        <v>3</v>
      </c>
      <c r="R54" s="108">
        <v>3</v>
      </c>
      <c r="S54" s="42">
        <v>25</v>
      </c>
    </row>
    <row r="55" spans="1:19" ht="12.75">
      <c r="A55" s="336" t="s">
        <v>693</v>
      </c>
      <c r="B55" s="336" t="s">
        <v>693</v>
      </c>
      <c r="C55" t="s">
        <v>833</v>
      </c>
      <c r="E55" t="s">
        <v>228</v>
      </c>
      <c r="F55" t="s">
        <v>91</v>
      </c>
      <c r="H55">
        <v>1</v>
      </c>
      <c r="I55" s="409" t="s">
        <v>652</v>
      </c>
      <c r="J55" s="42">
        <v>1</v>
      </c>
      <c r="N55" s="108">
        <v>10</v>
      </c>
      <c r="O55" s="73" t="s">
        <v>332</v>
      </c>
      <c r="P55" s="73" t="s">
        <v>387</v>
      </c>
      <c r="Q55" s="108">
        <v>3</v>
      </c>
      <c r="R55" s="108">
        <v>3</v>
      </c>
      <c r="S55" s="42">
        <v>24</v>
      </c>
    </row>
    <row r="56" spans="1:19" ht="12.75">
      <c r="A56" s="336" t="s">
        <v>694</v>
      </c>
      <c r="B56" s="336" t="s">
        <v>694</v>
      </c>
      <c r="C56" t="s">
        <v>834</v>
      </c>
      <c r="E56" t="s">
        <v>286</v>
      </c>
      <c r="F56" t="s">
        <v>513</v>
      </c>
      <c r="H56">
        <v>1</v>
      </c>
      <c r="I56" s="409" t="s">
        <v>664</v>
      </c>
      <c r="J56" s="42">
        <v>1</v>
      </c>
      <c r="N56" s="108">
        <v>11</v>
      </c>
      <c r="O56" s="73" t="s">
        <v>292</v>
      </c>
      <c r="P56" s="73" t="s">
        <v>815</v>
      </c>
      <c r="Q56" s="108">
        <v>2.5</v>
      </c>
      <c r="R56" s="208">
        <v>2</v>
      </c>
      <c r="S56" s="42">
        <v>23</v>
      </c>
    </row>
    <row r="57" spans="1:19" ht="15.75">
      <c r="A57" s="336" t="s">
        <v>695</v>
      </c>
      <c r="B57" s="336" t="s">
        <v>695</v>
      </c>
      <c r="C57" t="s">
        <v>835</v>
      </c>
      <c r="E57" t="s">
        <v>228</v>
      </c>
      <c r="F57" t="s">
        <v>618</v>
      </c>
      <c r="H57">
        <v>0</v>
      </c>
      <c r="I57" s="409" t="s">
        <v>836</v>
      </c>
      <c r="J57" s="42">
        <v>0</v>
      </c>
      <c r="N57" s="108">
        <v>12</v>
      </c>
      <c r="O57" s="73" t="s">
        <v>833</v>
      </c>
      <c r="P57" s="73" t="s">
        <v>91</v>
      </c>
      <c r="Q57" s="108">
        <v>1</v>
      </c>
      <c r="R57" s="158">
        <v>1</v>
      </c>
      <c r="S57" s="42">
        <v>22</v>
      </c>
    </row>
    <row r="58" spans="1:19" ht="12.75">
      <c r="A58" s="189"/>
      <c r="B58" s="189"/>
      <c r="C58" s="189"/>
      <c r="D58" s="189"/>
      <c r="E58" s="189"/>
      <c r="F58" s="189"/>
      <c r="G58" s="189"/>
      <c r="H58" s="189"/>
      <c r="I58" s="280"/>
      <c r="J58" s="191"/>
      <c r="N58" s="108">
        <v>13</v>
      </c>
      <c r="O58" s="73" t="s">
        <v>835</v>
      </c>
      <c r="P58" s="73" t="s">
        <v>618</v>
      </c>
      <c r="Q58" s="108">
        <v>0</v>
      </c>
      <c r="R58" s="208">
        <v>0</v>
      </c>
      <c r="S58" s="42">
        <v>21</v>
      </c>
    </row>
    <row r="59" spans="1:10" ht="12.75">
      <c r="A59" s="189"/>
      <c r="B59" s="189"/>
      <c r="C59" s="189"/>
      <c r="D59" s="189"/>
      <c r="E59" s="189"/>
      <c r="F59" s="189"/>
      <c r="G59" s="189"/>
      <c r="H59" s="189"/>
      <c r="I59" s="280"/>
      <c r="J59" s="191"/>
    </row>
    <row r="60" spans="1:18" ht="11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91"/>
      <c r="N60" s="260" t="s">
        <v>436</v>
      </c>
      <c r="R60" s="42"/>
    </row>
    <row r="61" spans="1:18" ht="11.25" customHeight="1">
      <c r="A61" s="189"/>
      <c r="B61" s="189"/>
      <c r="C61" s="189"/>
      <c r="D61" s="189"/>
      <c r="E61" s="189"/>
      <c r="F61" s="189"/>
      <c r="G61" s="189"/>
      <c r="H61" s="189"/>
      <c r="I61" s="280"/>
      <c r="J61" s="191"/>
      <c r="N61" s="42"/>
      <c r="R61" s="42"/>
    </row>
    <row r="62" spans="1:18" ht="11.25" customHeight="1">
      <c r="A62" s="189"/>
      <c r="B62" s="189"/>
      <c r="C62" s="189"/>
      <c r="D62" s="189"/>
      <c r="E62" s="189"/>
      <c r="F62" s="189"/>
      <c r="G62" s="189"/>
      <c r="H62" s="189"/>
      <c r="I62" s="280"/>
      <c r="J62" s="191"/>
      <c r="N62" s="221" t="s">
        <v>410</v>
      </c>
      <c r="O62" s="266" t="s">
        <v>221</v>
      </c>
      <c r="P62" s="221" t="s">
        <v>238</v>
      </c>
      <c r="Q62" s="221" t="s">
        <v>222</v>
      </c>
      <c r="R62" s="265" t="s">
        <v>814</v>
      </c>
    </row>
    <row r="63" spans="1:19" ht="12.75">
      <c r="A63" s="189"/>
      <c r="B63" s="189"/>
      <c r="C63" s="189"/>
      <c r="D63" s="189"/>
      <c r="E63" s="189"/>
      <c r="F63" s="189"/>
      <c r="G63" s="189"/>
      <c r="H63" s="189"/>
      <c r="I63" s="189"/>
      <c r="J63" s="191"/>
      <c r="N63" s="108">
        <v>1</v>
      </c>
      <c r="O63" s="73" t="s">
        <v>79</v>
      </c>
      <c r="P63" s="73" t="s">
        <v>493</v>
      </c>
      <c r="Q63" s="108">
        <v>6</v>
      </c>
      <c r="R63" s="108">
        <v>5</v>
      </c>
      <c r="S63" s="42">
        <v>40</v>
      </c>
    </row>
    <row r="64" spans="1:19" ht="12.75">
      <c r="A64" s="189"/>
      <c r="B64" s="189"/>
      <c r="C64" s="189"/>
      <c r="D64" s="189"/>
      <c r="E64" s="189"/>
      <c r="F64" s="189"/>
      <c r="G64" s="189"/>
      <c r="H64" s="189"/>
      <c r="I64" s="280"/>
      <c r="J64" s="191"/>
      <c r="N64" s="108">
        <v>2</v>
      </c>
      <c r="O64" s="73" t="s">
        <v>78</v>
      </c>
      <c r="P64" s="73" t="s">
        <v>493</v>
      </c>
      <c r="Q64" s="108">
        <v>5.5</v>
      </c>
      <c r="R64" s="108">
        <v>4</v>
      </c>
      <c r="S64" s="42">
        <v>35</v>
      </c>
    </row>
    <row r="65" spans="1:19" ht="12.75">
      <c r="A65" s="189"/>
      <c r="B65" s="189"/>
      <c r="C65" s="189"/>
      <c r="D65" s="189"/>
      <c r="E65" s="189"/>
      <c r="F65" s="189"/>
      <c r="G65" s="189"/>
      <c r="H65" s="280"/>
      <c r="I65" s="280"/>
      <c r="J65" s="191"/>
      <c r="N65" s="108">
        <v>3</v>
      </c>
      <c r="O65" s="73" t="s">
        <v>244</v>
      </c>
      <c r="P65" s="73" t="s">
        <v>815</v>
      </c>
      <c r="Q65" s="108">
        <v>5</v>
      </c>
      <c r="R65" s="108">
        <v>5</v>
      </c>
      <c r="S65" s="42">
        <v>32</v>
      </c>
    </row>
    <row r="66" spans="1:19" ht="12.75">
      <c r="A66" s="189"/>
      <c r="B66" s="189"/>
      <c r="C66" s="189"/>
      <c r="D66" s="189"/>
      <c r="E66" s="189"/>
      <c r="F66" s="189"/>
      <c r="G66" s="189"/>
      <c r="H66" s="189"/>
      <c r="I66" s="280"/>
      <c r="J66" s="191"/>
      <c r="N66" s="108">
        <v>4</v>
      </c>
      <c r="O66" s="73" t="s">
        <v>486</v>
      </c>
      <c r="P66" s="73" t="s">
        <v>387</v>
      </c>
      <c r="Q66" s="108">
        <v>4.5</v>
      </c>
      <c r="R66" s="108">
        <v>3</v>
      </c>
      <c r="S66" s="42">
        <v>30</v>
      </c>
    </row>
    <row r="67" spans="1:19" ht="12.75">
      <c r="A67" s="189"/>
      <c r="B67" s="189"/>
      <c r="C67" s="189"/>
      <c r="D67" s="189"/>
      <c r="E67" s="189"/>
      <c r="F67" s="189"/>
      <c r="G67" s="189"/>
      <c r="H67" s="189"/>
      <c r="I67" s="280"/>
      <c r="J67" s="191"/>
      <c r="N67" s="108">
        <v>5</v>
      </c>
      <c r="O67" s="73" t="s">
        <v>294</v>
      </c>
      <c r="P67" s="73" t="s">
        <v>513</v>
      </c>
      <c r="Q67" s="108">
        <v>4</v>
      </c>
      <c r="R67" s="108">
        <v>4</v>
      </c>
      <c r="S67" s="42">
        <v>29</v>
      </c>
    </row>
    <row r="68" spans="1:19" ht="12.75">
      <c r="A68" s="189"/>
      <c r="B68" s="189"/>
      <c r="C68" s="189"/>
      <c r="D68" s="189"/>
      <c r="E68" s="189"/>
      <c r="F68" s="189"/>
      <c r="G68" s="189"/>
      <c r="H68" s="189"/>
      <c r="I68" s="280"/>
      <c r="J68" s="191"/>
      <c r="N68" s="108">
        <v>6</v>
      </c>
      <c r="O68" s="73" t="s">
        <v>333</v>
      </c>
      <c r="P68" s="73" t="s">
        <v>493</v>
      </c>
      <c r="Q68" s="108">
        <v>4</v>
      </c>
      <c r="R68" s="108">
        <v>4</v>
      </c>
      <c r="S68" s="42">
        <v>28</v>
      </c>
    </row>
    <row r="69" spans="1:19" ht="12.75">
      <c r="A69" s="189"/>
      <c r="B69" s="189"/>
      <c r="C69" s="189"/>
      <c r="D69" s="189"/>
      <c r="E69" s="189"/>
      <c r="F69" s="189"/>
      <c r="G69" s="189"/>
      <c r="H69" s="189"/>
      <c r="I69" s="280"/>
      <c r="J69" s="191"/>
      <c r="N69" s="108">
        <v>7</v>
      </c>
      <c r="O69" s="73" t="s">
        <v>406</v>
      </c>
      <c r="P69" s="73" t="s">
        <v>815</v>
      </c>
      <c r="Q69" s="108">
        <v>3.5</v>
      </c>
      <c r="R69" s="108">
        <v>3</v>
      </c>
      <c r="S69" s="42">
        <v>27</v>
      </c>
    </row>
    <row r="70" spans="1:19" ht="12.75">
      <c r="A70" s="189"/>
      <c r="B70" s="189"/>
      <c r="C70" s="189"/>
      <c r="D70" s="189"/>
      <c r="E70" s="189"/>
      <c r="F70" s="189"/>
      <c r="G70" s="189"/>
      <c r="H70" s="189"/>
      <c r="I70" s="280"/>
      <c r="J70" s="191"/>
      <c r="N70" s="108">
        <v>8</v>
      </c>
      <c r="O70" s="73" t="s">
        <v>593</v>
      </c>
      <c r="P70" s="73" t="s">
        <v>815</v>
      </c>
      <c r="Q70" s="108">
        <v>2.5</v>
      </c>
      <c r="R70" s="108">
        <v>2</v>
      </c>
      <c r="S70" s="42">
        <v>26</v>
      </c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89"/>
      <c r="J71" s="191"/>
      <c r="N71" s="68"/>
      <c r="O71" s="43"/>
      <c r="P71" s="68"/>
      <c r="Q71" s="68"/>
      <c r="R71" s="68"/>
    </row>
    <row r="72" spans="1:18" ht="15.75">
      <c r="A72" s="189"/>
      <c r="B72" s="189"/>
      <c r="C72" s="189"/>
      <c r="D72" s="189"/>
      <c r="E72" s="189"/>
      <c r="F72" s="189"/>
      <c r="G72" s="189"/>
      <c r="H72" s="189"/>
      <c r="I72" s="280"/>
      <c r="J72" s="191"/>
      <c r="N72" s="260" t="s">
        <v>437</v>
      </c>
      <c r="R72" s="42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89"/>
      <c r="J73" s="191"/>
      <c r="N73" s="42"/>
      <c r="R73" s="42"/>
    </row>
    <row r="74" spans="1:18" ht="15.75">
      <c r="A74" s="189"/>
      <c r="B74" s="189"/>
      <c r="C74" s="189"/>
      <c r="D74" s="189"/>
      <c r="E74" s="189"/>
      <c r="F74" s="189"/>
      <c r="G74" s="189"/>
      <c r="H74" s="189"/>
      <c r="I74" s="280"/>
      <c r="J74" s="191"/>
      <c r="N74" s="221" t="s">
        <v>410</v>
      </c>
      <c r="O74" s="266" t="s">
        <v>221</v>
      </c>
      <c r="P74" s="221" t="s">
        <v>238</v>
      </c>
      <c r="Q74" s="221" t="s">
        <v>222</v>
      </c>
      <c r="R74" s="265" t="s">
        <v>814</v>
      </c>
    </row>
    <row r="75" spans="1:19" ht="12.75">
      <c r="A75" s="189"/>
      <c r="B75" s="189"/>
      <c r="C75" s="189"/>
      <c r="D75" s="189"/>
      <c r="E75" s="189"/>
      <c r="F75" s="189"/>
      <c r="G75" s="189"/>
      <c r="H75" s="189"/>
      <c r="I75" s="189"/>
      <c r="J75" s="191"/>
      <c r="N75" s="108">
        <v>1</v>
      </c>
      <c r="O75" s="73" t="s">
        <v>103</v>
      </c>
      <c r="P75" s="73" t="s">
        <v>618</v>
      </c>
      <c r="Q75" s="108">
        <v>6</v>
      </c>
      <c r="R75" s="108">
        <v>6</v>
      </c>
      <c r="S75" s="42">
        <v>40</v>
      </c>
    </row>
    <row r="76" spans="1:19" ht="12.75">
      <c r="A76" s="189"/>
      <c r="B76" s="189"/>
      <c r="C76" s="189"/>
      <c r="D76" s="189"/>
      <c r="E76" s="189"/>
      <c r="F76" s="189"/>
      <c r="G76" s="189"/>
      <c r="H76" s="189"/>
      <c r="I76" s="189"/>
      <c r="J76" s="191"/>
      <c r="N76" s="108">
        <v>2</v>
      </c>
      <c r="O76" s="73" t="s">
        <v>105</v>
      </c>
      <c r="P76" s="73" t="s">
        <v>815</v>
      </c>
      <c r="Q76" s="108">
        <v>5.5</v>
      </c>
      <c r="R76" s="108">
        <v>4</v>
      </c>
      <c r="S76" s="42">
        <v>35</v>
      </c>
    </row>
    <row r="77" spans="1:19" ht="12.75">
      <c r="A77" s="189"/>
      <c r="B77" s="189"/>
      <c r="C77" s="189"/>
      <c r="D77" s="189"/>
      <c r="E77" s="189"/>
      <c r="F77" s="189"/>
      <c r="G77" s="189"/>
      <c r="H77" s="189"/>
      <c r="I77" s="189"/>
      <c r="J77" s="191"/>
      <c r="N77" s="108">
        <v>3</v>
      </c>
      <c r="O77" s="73" t="s">
        <v>301</v>
      </c>
      <c r="P77" s="73" t="s">
        <v>513</v>
      </c>
      <c r="Q77" s="108">
        <v>5</v>
      </c>
      <c r="R77" s="108">
        <v>5</v>
      </c>
      <c r="S77" s="42">
        <v>32</v>
      </c>
    </row>
    <row r="78" spans="1:19" ht="12.75">
      <c r="A78" s="189"/>
      <c r="B78" s="189"/>
      <c r="C78" s="189"/>
      <c r="D78" s="189"/>
      <c r="E78" s="189"/>
      <c r="F78" s="189"/>
      <c r="G78" s="189"/>
      <c r="H78" s="189"/>
      <c r="I78" s="189"/>
      <c r="J78" s="191"/>
      <c r="N78" s="108">
        <v>4</v>
      </c>
      <c r="O78" s="73" t="s">
        <v>568</v>
      </c>
      <c r="P78" s="73" t="s">
        <v>387</v>
      </c>
      <c r="Q78" s="108">
        <v>4.5</v>
      </c>
      <c r="R78" s="108">
        <v>3</v>
      </c>
      <c r="S78" s="42">
        <v>30</v>
      </c>
    </row>
    <row r="79" spans="1:19" ht="12.75">
      <c r="A79">
        <v>49</v>
      </c>
      <c r="N79" s="108">
        <v>5</v>
      </c>
      <c r="O79" s="73" t="s">
        <v>173</v>
      </c>
      <c r="P79" s="73" t="s">
        <v>618</v>
      </c>
      <c r="Q79" s="108">
        <v>4</v>
      </c>
      <c r="R79" s="108">
        <v>4</v>
      </c>
      <c r="S79" s="42">
        <v>29</v>
      </c>
    </row>
    <row r="80" spans="14:19" ht="12.75">
      <c r="N80" s="208">
        <v>6</v>
      </c>
      <c r="O80" s="73" t="s">
        <v>212</v>
      </c>
      <c r="P80" s="73" t="s">
        <v>815</v>
      </c>
      <c r="Q80" s="108">
        <v>3.5</v>
      </c>
      <c r="R80" s="108">
        <v>3</v>
      </c>
      <c r="S80" s="42">
        <v>28</v>
      </c>
    </row>
    <row r="81" spans="14:19" ht="12.75">
      <c r="N81" s="208">
        <v>7</v>
      </c>
      <c r="O81" s="73" t="s">
        <v>830</v>
      </c>
      <c r="P81" s="73" t="s">
        <v>91</v>
      </c>
      <c r="Q81" s="108">
        <v>3</v>
      </c>
      <c r="R81" s="108">
        <v>3</v>
      </c>
      <c r="S81" s="42">
        <v>27</v>
      </c>
    </row>
    <row r="82" spans="14:19" ht="12.75">
      <c r="N82" s="208">
        <v>8</v>
      </c>
      <c r="O82" s="73" t="s">
        <v>58</v>
      </c>
      <c r="P82" s="73" t="s">
        <v>235</v>
      </c>
      <c r="Q82" s="108">
        <v>2.5</v>
      </c>
      <c r="R82" s="108">
        <v>2</v>
      </c>
      <c r="S82" s="42">
        <v>26</v>
      </c>
    </row>
    <row r="83" spans="14:18" ht="12.75">
      <c r="N83" s="191"/>
      <c r="O83" s="43"/>
      <c r="P83" s="68"/>
      <c r="Q83" s="68"/>
      <c r="R83" s="68"/>
    </row>
    <row r="84" spans="14:18" ht="12.75">
      <c r="N84" s="191"/>
      <c r="O84" s="43"/>
      <c r="P84" s="68"/>
      <c r="Q84" s="68"/>
      <c r="R84" s="6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N8" sqref="N8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6.140625" style="0" customWidth="1"/>
    <col min="4" max="4" width="20.00390625" style="0" customWidth="1"/>
    <col min="5" max="5" width="6.7109375" style="0" customWidth="1"/>
    <col min="6" max="6" width="5.7109375" style="0" customWidth="1"/>
    <col min="7" max="8" width="5.421875" style="0" customWidth="1"/>
    <col min="9" max="9" width="6.8515625" style="0" customWidth="1"/>
    <col min="10" max="10" width="6.421875" style="0" customWidth="1"/>
    <col min="11" max="11" width="4.28125" style="0" customWidth="1"/>
    <col min="12" max="12" width="21.28125" style="0" customWidth="1"/>
    <col min="13" max="13" width="6.28125" style="0" customWidth="1"/>
    <col min="14" max="14" width="20.140625" style="0" customWidth="1"/>
    <col min="15" max="15" width="6.421875" style="0" customWidth="1"/>
    <col min="16" max="16" width="6.00390625" style="0" customWidth="1"/>
    <col min="17" max="17" width="5.57421875" style="0" customWidth="1"/>
    <col min="18" max="18" width="9.140625" style="352" customWidth="1"/>
  </cols>
  <sheetData>
    <row r="1" ht="15" customHeight="1">
      <c r="A1" s="111" t="s">
        <v>840</v>
      </c>
    </row>
    <row r="3" spans="1:17" ht="15" customHeight="1">
      <c r="A3" s="52" t="s">
        <v>409</v>
      </c>
      <c r="K3" s="52" t="s">
        <v>430</v>
      </c>
      <c r="Q3" s="42"/>
    </row>
    <row r="4" ht="15" customHeight="1">
      <c r="Q4" s="42"/>
    </row>
    <row r="5" spans="1:17" ht="15" customHeight="1">
      <c r="A5" s="53" t="s">
        <v>410</v>
      </c>
      <c r="B5" s="54" t="s">
        <v>221</v>
      </c>
      <c r="C5" s="53" t="s">
        <v>238</v>
      </c>
      <c r="D5" s="54" t="s">
        <v>272</v>
      </c>
      <c r="E5" s="55" t="s">
        <v>222</v>
      </c>
      <c r="F5" s="55" t="s">
        <v>309</v>
      </c>
      <c r="G5" s="55" t="s">
        <v>223</v>
      </c>
      <c r="H5" s="55" t="s">
        <v>223</v>
      </c>
      <c r="I5" s="55" t="s">
        <v>841</v>
      </c>
      <c r="K5" s="53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55" t="s">
        <v>223</v>
      </c>
      <c r="Q5" s="109" t="s">
        <v>960</v>
      </c>
    </row>
    <row r="6" spans="1:18" ht="15" customHeight="1">
      <c r="A6" s="56">
        <v>1</v>
      </c>
      <c r="B6" s="57" t="s">
        <v>42</v>
      </c>
      <c r="C6" s="56">
        <v>1825</v>
      </c>
      <c r="D6" s="57" t="s">
        <v>842</v>
      </c>
      <c r="E6" s="58" t="s">
        <v>547</v>
      </c>
      <c r="F6" s="58">
        <v>8</v>
      </c>
      <c r="G6" s="58" t="s">
        <v>843</v>
      </c>
      <c r="H6" s="58" t="s">
        <v>499</v>
      </c>
      <c r="I6" s="58" t="s">
        <v>844</v>
      </c>
      <c r="J6">
        <v>1</v>
      </c>
      <c r="K6" s="56">
        <v>50</v>
      </c>
      <c r="L6" s="57" t="s">
        <v>929</v>
      </c>
      <c r="M6" s="56">
        <v>1000</v>
      </c>
      <c r="N6" s="57" t="s">
        <v>897</v>
      </c>
      <c r="O6" s="58" t="s">
        <v>318</v>
      </c>
      <c r="P6" s="58" t="s">
        <v>416</v>
      </c>
      <c r="Q6" s="42">
        <v>4</v>
      </c>
      <c r="R6" s="352">
        <v>40</v>
      </c>
    </row>
    <row r="7" spans="1:18" ht="15" customHeight="1">
      <c r="A7" s="56">
        <v>2</v>
      </c>
      <c r="B7" s="57" t="s">
        <v>845</v>
      </c>
      <c r="C7" s="56">
        <v>1918</v>
      </c>
      <c r="D7" s="57" t="s">
        <v>842</v>
      </c>
      <c r="E7" s="58" t="s">
        <v>494</v>
      </c>
      <c r="F7" s="58">
        <v>7</v>
      </c>
      <c r="G7" s="58" t="s">
        <v>555</v>
      </c>
      <c r="H7" s="58" t="s">
        <v>499</v>
      </c>
      <c r="I7" s="58" t="s">
        <v>846</v>
      </c>
      <c r="J7">
        <v>2</v>
      </c>
      <c r="K7" s="56">
        <v>66</v>
      </c>
      <c r="L7" s="57" t="s">
        <v>952</v>
      </c>
      <c r="M7" s="56">
        <v>1000</v>
      </c>
      <c r="N7" s="57" t="s">
        <v>912</v>
      </c>
      <c r="O7" s="58" t="s">
        <v>324</v>
      </c>
      <c r="P7" s="58" t="s">
        <v>414</v>
      </c>
      <c r="Q7" s="42">
        <v>1</v>
      </c>
      <c r="R7" s="352">
        <v>35</v>
      </c>
    </row>
    <row r="8" spans="1:18" ht="15" customHeight="1">
      <c r="A8" s="56">
        <v>3</v>
      </c>
      <c r="B8" s="57" t="s">
        <v>847</v>
      </c>
      <c r="C8" s="56">
        <v>1801</v>
      </c>
      <c r="D8" s="57" t="s">
        <v>848</v>
      </c>
      <c r="E8" s="58" t="s">
        <v>487</v>
      </c>
      <c r="F8" s="58">
        <v>6</v>
      </c>
      <c r="G8" s="58" t="s">
        <v>765</v>
      </c>
      <c r="H8" s="58" t="s">
        <v>505</v>
      </c>
      <c r="I8" s="58" t="s">
        <v>849</v>
      </c>
      <c r="J8">
        <v>3</v>
      </c>
      <c r="K8" s="56">
        <v>69</v>
      </c>
      <c r="L8" s="57" t="s">
        <v>956</v>
      </c>
      <c r="M8" s="56">
        <v>1000</v>
      </c>
      <c r="N8" s="57" t="s">
        <v>870</v>
      </c>
      <c r="O8" s="58" t="s">
        <v>770</v>
      </c>
      <c r="P8" s="58" t="s">
        <v>428</v>
      </c>
      <c r="Q8" s="42">
        <v>0</v>
      </c>
      <c r="R8" s="352">
        <v>32</v>
      </c>
    </row>
    <row r="9" spans="1:17" ht="15" customHeight="1">
      <c r="A9" s="56">
        <v>4</v>
      </c>
      <c r="B9" s="57" t="s">
        <v>850</v>
      </c>
      <c r="C9" s="56">
        <v>1000</v>
      </c>
      <c r="D9" s="57" t="s">
        <v>851</v>
      </c>
      <c r="E9" s="58" t="s">
        <v>487</v>
      </c>
      <c r="F9" s="58">
        <v>7</v>
      </c>
      <c r="G9" s="58" t="s">
        <v>763</v>
      </c>
      <c r="H9" s="58" t="s">
        <v>565</v>
      </c>
      <c r="I9" s="58" t="s">
        <v>852</v>
      </c>
      <c r="Q9" s="42"/>
    </row>
    <row r="10" spans="1:17" ht="15" customHeight="1">
      <c r="A10" s="56">
        <v>5</v>
      </c>
      <c r="B10" s="57" t="s">
        <v>853</v>
      </c>
      <c r="C10" s="56">
        <v>1724</v>
      </c>
      <c r="D10" s="57" t="s">
        <v>493</v>
      </c>
      <c r="E10" s="58" t="s">
        <v>477</v>
      </c>
      <c r="F10" s="58">
        <v>6</v>
      </c>
      <c r="G10" s="58" t="s">
        <v>559</v>
      </c>
      <c r="H10" s="58" t="s">
        <v>492</v>
      </c>
      <c r="I10" s="58" t="s">
        <v>854</v>
      </c>
      <c r="K10" s="52" t="s">
        <v>431</v>
      </c>
      <c r="Q10" s="42"/>
    </row>
    <row r="11" spans="1:17" ht="15" customHeight="1">
      <c r="A11" s="56">
        <v>6</v>
      </c>
      <c r="B11" s="57" t="s">
        <v>855</v>
      </c>
      <c r="C11" s="56">
        <v>1540</v>
      </c>
      <c r="D11" s="57" t="s">
        <v>856</v>
      </c>
      <c r="E11" s="58" t="s">
        <v>477</v>
      </c>
      <c r="F11" s="58">
        <v>6</v>
      </c>
      <c r="G11" s="58" t="s">
        <v>776</v>
      </c>
      <c r="H11" s="58" t="s">
        <v>566</v>
      </c>
      <c r="I11" s="58" t="s">
        <v>857</v>
      </c>
      <c r="Q11" s="42"/>
    </row>
    <row r="12" spans="1:17" ht="15" customHeight="1">
      <c r="A12" s="56">
        <v>7</v>
      </c>
      <c r="B12" s="57" t="s">
        <v>858</v>
      </c>
      <c r="C12" s="56">
        <v>1319</v>
      </c>
      <c r="D12" s="57" t="s">
        <v>359</v>
      </c>
      <c r="E12" s="58" t="s">
        <v>477</v>
      </c>
      <c r="F12" s="58">
        <v>5</v>
      </c>
      <c r="G12" s="58" t="s">
        <v>567</v>
      </c>
      <c r="H12" s="58" t="s">
        <v>503</v>
      </c>
      <c r="I12" s="58" t="s">
        <v>859</v>
      </c>
      <c r="K12" s="53" t="s">
        <v>410</v>
      </c>
      <c r="L12" s="54" t="s">
        <v>221</v>
      </c>
      <c r="M12" s="53" t="s">
        <v>238</v>
      </c>
      <c r="N12" s="54" t="s">
        <v>272</v>
      </c>
      <c r="O12" s="55" t="s">
        <v>222</v>
      </c>
      <c r="P12" s="55" t="s">
        <v>223</v>
      </c>
      <c r="Q12" s="109" t="s">
        <v>960</v>
      </c>
    </row>
    <row r="13" spans="1:18" ht="15" customHeight="1">
      <c r="A13" s="56">
        <v>8</v>
      </c>
      <c r="B13" s="57" t="s">
        <v>860</v>
      </c>
      <c r="C13" s="56">
        <v>1360</v>
      </c>
      <c r="D13" s="57" t="s">
        <v>359</v>
      </c>
      <c r="E13" s="58" t="s">
        <v>310</v>
      </c>
      <c r="F13" s="58">
        <v>6</v>
      </c>
      <c r="G13" s="58" t="s">
        <v>765</v>
      </c>
      <c r="H13" s="58" t="s">
        <v>501</v>
      </c>
      <c r="I13" s="58" t="s">
        <v>861</v>
      </c>
      <c r="J13">
        <v>1</v>
      </c>
      <c r="K13" s="56">
        <v>18</v>
      </c>
      <c r="L13" s="57" t="s">
        <v>880</v>
      </c>
      <c r="M13" s="56">
        <v>1250</v>
      </c>
      <c r="N13" s="57" t="s">
        <v>359</v>
      </c>
      <c r="O13" s="58" t="s">
        <v>312</v>
      </c>
      <c r="P13" s="58" t="s">
        <v>575</v>
      </c>
      <c r="Q13" s="42">
        <v>5</v>
      </c>
      <c r="R13" s="352">
        <v>40</v>
      </c>
    </row>
    <row r="14" spans="1:18" ht="15" customHeight="1">
      <c r="A14" s="56">
        <v>9</v>
      </c>
      <c r="B14" s="57" t="s">
        <v>862</v>
      </c>
      <c r="C14" s="56">
        <v>1602</v>
      </c>
      <c r="D14" s="57" t="s">
        <v>493</v>
      </c>
      <c r="E14" s="58" t="s">
        <v>310</v>
      </c>
      <c r="F14" s="58">
        <v>6</v>
      </c>
      <c r="G14" s="58" t="s">
        <v>564</v>
      </c>
      <c r="H14" s="58" t="s">
        <v>565</v>
      </c>
      <c r="I14" s="58" t="s">
        <v>863</v>
      </c>
      <c r="J14">
        <v>2</v>
      </c>
      <c r="K14" s="56">
        <v>54</v>
      </c>
      <c r="L14" s="57" t="s">
        <v>936</v>
      </c>
      <c r="M14" s="56">
        <v>1000</v>
      </c>
      <c r="N14" s="57" t="s">
        <v>870</v>
      </c>
      <c r="O14" s="58" t="s">
        <v>321</v>
      </c>
      <c r="P14" s="58" t="s">
        <v>423</v>
      </c>
      <c r="Q14" s="42">
        <v>2</v>
      </c>
      <c r="R14" s="352">
        <v>35</v>
      </c>
    </row>
    <row r="15" spans="1:17" ht="15" customHeight="1">
      <c r="A15" s="56">
        <v>10</v>
      </c>
      <c r="B15" s="57" t="s">
        <v>406</v>
      </c>
      <c r="C15" s="56">
        <v>1000</v>
      </c>
      <c r="D15" s="57" t="s">
        <v>848</v>
      </c>
      <c r="E15" s="58" t="s">
        <v>310</v>
      </c>
      <c r="F15" s="58">
        <v>6</v>
      </c>
      <c r="G15" s="58" t="s">
        <v>776</v>
      </c>
      <c r="H15" s="58" t="s">
        <v>501</v>
      </c>
      <c r="I15" s="58" t="s">
        <v>864</v>
      </c>
      <c r="Q15" s="42"/>
    </row>
    <row r="16" spans="1:17" ht="15" customHeight="1">
      <c r="A16" s="56">
        <v>11</v>
      </c>
      <c r="B16" s="57" t="s">
        <v>865</v>
      </c>
      <c r="C16" s="56">
        <v>1250</v>
      </c>
      <c r="D16" s="57" t="s">
        <v>359</v>
      </c>
      <c r="E16" s="58" t="s">
        <v>310</v>
      </c>
      <c r="F16" s="58">
        <v>5</v>
      </c>
      <c r="G16" s="58" t="s">
        <v>569</v>
      </c>
      <c r="H16" s="58" t="s">
        <v>514</v>
      </c>
      <c r="I16" s="58" t="s">
        <v>866</v>
      </c>
      <c r="K16" s="52" t="s">
        <v>432</v>
      </c>
      <c r="Q16" s="42"/>
    </row>
    <row r="17" spans="1:17" ht="15" customHeight="1">
      <c r="A17" s="56">
        <v>12</v>
      </c>
      <c r="B17" s="57" t="s">
        <v>867</v>
      </c>
      <c r="C17" s="56">
        <v>1100</v>
      </c>
      <c r="D17" s="57" t="s">
        <v>493</v>
      </c>
      <c r="E17" s="58" t="s">
        <v>310</v>
      </c>
      <c r="F17" s="58">
        <v>6</v>
      </c>
      <c r="G17" s="58" t="s">
        <v>557</v>
      </c>
      <c r="H17" s="58" t="s">
        <v>514</v>
      </c>
      <c r="I17" s="58" t="s">
        <v>868</v>
      </c>
      <c r="Q17" s="42"/>
    </row>
    <row r="18" spans="1:17" ht="15" customHeight="1">
      <c r="A18" s="56">
        <v>13</v>
      </c>
      <c r="B18" s="57" t="s">
        <v>869</v>
      </c>
      <c r="C18" s="56">
        <v>1250</v>
      </c>
      <c r="D18" s="57" t="s">
        <v>870</v>
      </c>
      <c r="E18" s="58" t="s">
        <v>310</v>
      </c>
      <c r="F18" s="58">
        <v>5</v>
      </c>
      <c r="G18" s="58" t="s">
        <v>575</v>
      </c>
      <c r="H18" s="58" t="s">
        <v>512</v>
      </c>
      <c r="I18" s="58" t="s">
        <v>871</v>
      </c>
      <c r="K18" s="53" t="s">
        <v>410</v>
      </c>
      <c r="L18" s="54" t="s">
        <v>221</v>
      </c>
      <c r="M18" s="53" t="s">
        <v>238</v>
      </c>
      <c r="N18" s="54" t="s">
        <v>272</v>
      </c>
      <c r="O18" s="55" t="s">
        <v>222</v>
      </c>
      <c r="P18" s="55" t="s">
        <v>223</v>
      </c>
      <c r="Q18" s="109" t="s">
        <v>960</v>
      </c>
    </row>
    <row r="19" spans="1:18" ht="15" customHeight="1">
      <c r="A19" s="56">
        <v>14</v>
      </c>
      <c r="B19" s="57" t="s">
        <v>872</v>
      </c>
      <c r="C19" s="56">
        <v>1250</v>
      </c>
      <c r="D19" s="57" t="s">
        <v>873</v>
      </c>
      <c r="E19" s="58" t="s">
        <v>310</v>
      </c>
      <c r="F19" s="58">
        <v>6</v>
      </c>
      <c r="G19" s="58" t="s">
        <v>575</v>
      </c>
      <c r="H19" s="58" t="s">
        <v>439</v>
      </c>
      <c r="I19" s="58" t="s">
        <v>868</v>
      </c>
      <c r="J19">
        <v>1</v>
      </c>
      <c r="K19" s="56">
        <v>52</v>
      </c>
      <c r="L19" s="57" t="s">
        <v>932</v>
      </c>
      <c r="M19" s="56">
        <v>1000</v>
      </c>
      <c r="N19" s="57" t="s">
        <v>848</v>
      </c>
      <c r="O19" s="58" t="s">
        <v>321</v>
      </c>
      <c r="P19" s="58" t="s">
        <v>503</v>
      </c>
      <c r="Q19" s="42">
        <v>3</v>
      </c>
      <c r="R19" s="352">
        <v>40</v>
      </c>
    </row>
    <row r="20" spans="1:17" ht="15" customHeight="1">
      <c r="A20" s="56">
        <v>15</v>
      </c>
      <c r="B20" s="57" t="s">
        <v>874</v>
      </c>
      <c r="C20" s="56">
        <v>1250</v>
      </c>
      <c r="D20" s="57" t="s">
        <v>848</v>
      </c>
      <c r="E20" s="58" t="s">
        <v>310</v>
      </c>
      <c r="F20" s="58">
        <v>6</v>
      </c>
      <c r="G20" s="58" t="s">
        <v>497</v>
      </c>
      <c r="H20" s="58" t="s">
        <v>424</v>
      </c>
      <c r="I20" s="58" t="s">
        <v>875</v>
      </c>
      <c r="Q20" s="42"/>
    </row>
    <row r="21" spans="1:17" ht="15" customHeight="1">
      <c r="A21" s="56">
        <v>16</v>
      </c>
      <c r="B21" s="57" t="s">
        <v>876</v>
      </c>
      <c r="C21" s="56">
        <v>1100</v>
      </c>
      <c r="D21" s="57" t="s">
        <v>493</v>
      </c>
      <c r="E21" s="58" t="s">
        <v>310</v>
      </c>
      <c r="F21" s="58">
        <v>6</v>
      </c>
      <c r="G21" s="58" t="s">
        <v>497</v>
      </c>
      <c r="H21" s="58" t="s">
        <v>412</v>
      </c>
      <c r="I21" s="58" t="s">
        <v>877</v>
      </c>
      <c r="K21" s="52" t="s">
        <v>434</v>
      </c>
      <c r="Q21" s="42"/>
    </row>
    <row r="22" spans="1:17" ht="15" customHeight="1">
      <c r="A22" s="56">
        <v>17</v>
      </c>
      <c r="B22" s="57" t="s">
        <v>878</v>
      </c>
      <c r="C22" s="56">
        <v>1100</v>
      </c>
      <c r="D22" s="57" t="s">
        <v>493</v>
      </c>
      <c r="E22" s="58" t="s">
        <v>312</v>
      </c>
      <c r="F22" s="58">
        <v>5</v>
      </c>
      <c r="G22" s="58" t="s">
        <v>492</v>
      </c>
      <c r="H22" s="58" t="s">
        <v>509</v>
      </c>
      <c r="I22" s="58" t="s">
        <v>879</v>
      </c>
      <c r="Q22" s="42"/>
    </row>
    <row r="23" spans="1:17" ht="15" customHeight="1">
      <c r="A23" s="56">
        <v>18</v>
      </c>
      <c r="B23" s="57" t="s">
        <v>880</v>
      </c>
      <c r="C23" s="56">
        <v>1250</v>
      </c>
      <c r="D23" s="57" t="s">
        <v>359</v>
      </c>
      <c r="E23" s="58" t="s">
        <v>312</v>
      </c>
      <c r="F23" s="58">
        <v>5</v>
      </c>
      <c r="G23" s="58" t="s">
        <v>575</v>
      </c>
      <c r="H23" s="58" t="s">
        <v>510</v>
      </c>
      <c r="I23" s="58" t="s">
        <v>881</v>
      </c>
      <c r="K23" s="53" t="s">
        <v>410</v>
      </c>
      <c r="L23" s="54" t="s">
        <v>221</v>
      </c>
      <c r="M23" s="53" t="s">
        <v>238</v>
      </c>
      <c r="N23" s="54" t="s">
        <v>272</v>
      </c>
      <c r="O23" s="55" t="s">
        <v>222</v>
      </c>
      <c r="P23" s="55" t="s">
        <v>223</v>
      </c>
      <c r="Q23" s="109" t="s">
        <v>960</v>
      </c>
    </row>
    <row r="24" spans="1:18" ht="15" customHeight="1">
      <c r="A24" s="56">
        <v>19</v>
      </c>
      <c r="B24" s="57" t="s">
        <v>882</v>
      </c>
      <c r="C24" s="56">
        <v>1432</v>
      </c>
      <c r="D24" s="57" t="s">
        <v>856</v>
      </c>
      <c r="E24" s="58" t="s">
        <v>312</v>
      </c>
      <c r="F24" s="58">
        <v>5</v>
      </c>
      <c r="G24" s="58" t="s">
        <v>548</v>
      </c>
      <c r="H24" s="58" t="s">
        <v>440</v>
      </c>
      <c r="I24" s="58" t="s">
        <v>883</v>
      </c>
      <c r="J24">
        <v>1</v>
      </c>
      <c r="K24" s="56">
        <v>11</v>
      </c>
      <c r="L24" s="57" t="s">
        <v>865</v>
      </c>
      <c r="M24" s="56">
        <v>1250</v>
      </c>
      <c r="N24" s="57" t="s">
        <v>359</v>
      </c>
      <c r="O24" s="58" t="s">
        <v>310</v>
      </c>
      <c r="P24" s="58" t="s">
        <v>569</v>
      </c>
      <c r="Q24" s="42">
        <v>5</v>
      </c>
      <c r="R24" s="352">
        <v>40</v>
      </c>
    </row>
    <row r="25" spans="1:18" ht="15" customHeight="1">
      <c r="A25" s="56">
        <v>20</v>
      </c>
      <c r="B25" s="57" t="s">
        <v>268</v>
      </c>
      <c r="C25" s="56">
        <v>1260</v>
      </c>
      <c r="D25" s="57" t="s">
        <v>493</v>
      </c>
      <c r="E25" s="58" t="s">
        <v>312</v>
      </c>
      <c r="F25" s="58">
        <v>5</v>
      </c>
      <c r="G25" s="58" t="s">
        <v>499</v>
      </c>
      <c r="H25" s="58" t="s">
        <v>483</v>
      </c>
      <c r="I25" s="58" t="s">
        <v>884</v>
      </c>
      <c r="J25">
        <v>2</v>
      </c>
      <c r="K25" s="56">
        <v>12</v>
      </c>
      <c r="L25" s="57" t="s">
        <v>867</v>
      </c>
      <c r="M25" s="56">
        <v>1100</v>
      </c>
      <c r="N25" s="57" t="s">
        <v>493</v>
      </c>
      <c r="O25" s="58" t="s">
        <v>310</v>
      </c>
      <c r="P25" s="58" t="s">
        <v>557</v>
      </c>
      <c r="Q25" s="42">
        <v>6</v>
      </c>
      <c r="R25" s="352">
        <v>35</v>
      </c>
    </row>
    <row r="26" spans="1:18" ht="15" customHeight="1">
      <c r="A26" s="56">
        <v>21</v>
      </c>
      <c r="B26" s="57" t="s">
        <v>885</v>
      </c>
      <c r="C26" s="56">
        <v>1250</v>
      </c>
      <c r="D26" s="57" t="s">
        <v>886</v>
      </c>
      <c r="E26" s="58" t="s">
        <v>314</v>
      </c>
      <c r="F26" s="58">
        <v>5</v>
      </c>
      <c r="G26" s="58" t="s">
        <v>564</v>
      </c>
      <c r="H26" s="58" t="s">
        <v>501</v>
      </c>
      <c r="I26" s="58" t="s">
        <v>887</v>
      </c>
      <c r="J26">
        <v>3</v>
      </c>
      <c r="K26" s="56">
        <v>13</v>
      </c>
      <c r="L26" s="57" t="s">
        <v>869</v>
      </c>
      <c r="M26" s="56">
        <v>1250</v>
      </c>
      <c r="N26" s="57" t="s">
        <v>870</v>
      </c>
      <c r="O26" s="58" t="s">
        <v>310</v>
      </c>
      <c r="P26" s="58" t="s">
        <v>575</v>
      </c>
      <c r="Q26" s="42">
        <v>5</v>
      </c>
      <c r="R26" s="352">
        <v>32</v>
      </c>
    </row>
    <row r="27" spans="1:18" ht="15" customHeight="1">
      <c r="A27" s="56">
        <v>22</v>
      </c>
      <c r="B27" s="57" t="s">
        <v>888</v>
      </c>
      <c r="C27" s="56">
        <v>1280</v>
      </c>
      <c r="D27" s="57" t="s">
        <v>359</v>
      </c>
      <c r="E27" s="58" t="s">
        <v>314</v>
      </c>
      <c r="F27" s="58">
        <v>5</v>
      </c>
      <c r="G27" s="58" t="s">
        <v>776</v>
      </c>
      <c r="H27" s="58" t="s">
        <v>497</v>
      </c>
      <c r="I27" s="58" t="s">
        <v>887</v>
      </c>
      <c r="J27">
        <v>4</v>
      </c>
      <c r="K27" s="56">
        <v>27</v>
      </c>
      <c r="L27" s="57" t="s">
        <v>587</v>
      </c>
      <c r="M27" s="56">
        <v>1000</v>
      </c>
      <c r="N27" s="57" t="s">
        <v>897</v>
      </c>
      <c r="O27" s="58" t="s">
        <v>314</v>
      </c>
      <c r="P27" s="58" t="s">
        <v>548</v>
      </c>
      <c r="Q27" s="42">
        <v>5</v>
      </c>
      <c r="R27" s="352">
        <v>30</v>
      </c>
    </row>
    <row r="28" spans="1:18" ht="15" customHeight="1">
      <c r="A28" s="56">
        <v>23</v>
      </c>
      <c r="B28" s="57" t="s">
        <v>889</v>
      </c>
      <c r="C28" s="56">
        <v>1250</v>
      </c>
      <c r="D28" s="57" t="s">
        <v>886</v>
      </c>
      <c r="E28" s="58" t="s">
        <v>314</v>
      </c>
      <c r="F28" s="58">
        <v>5</v>
      </c>
      <c r="G28" s="58" t="s">
        <v>575</v>
      </c>
      <c r="H28" s="58" t="s">
        <v>514</v>
      </c>
      <c r="I28" s="58" t="s">
        <v>890</v>
      </c>
      <c r="J28">
        <v>5</v>
      </c>
      <c r="K28" s="56">
        <v>28</v>
      </c>
      <c r="L28" s="57" t="s">
        <v>899</v>
      </c>
      <c r="M28" s="56">
        <v>1100</v>
      </c>
      <c r="N28" s="57" t="s">
        <v>851</v>
      </c>
      <c r="O28" s="58" t="s">
        <v>314</v>
      </c>
      <c r="P28" s="58" t="s">
        <v>499</v>
      </c>
      <c r="Q28" s="42">
        <v>5</v>
      </c>
      <c r="R28" s="352">
        <v>29</v>
      </c>
    </row>
    <row r="29" spans="1:18" ht="15" customHeight="1">
      <c r="A29" s="56">
        <v>24</v>
      </c>
      <c r="B29" s="57" t="s">
        <v>891</v>
      </c>
      <c r="C29" s="56">
        <v>1100</v>
      </c>
      <c r="D29" s="57" t="s">
        <v>851</v>
      </c>
      <c r="E29" s="58" t="s">
        <v>314</v>
      </c>
      <c r="F29" s="58">
        <v>5</v>
      </c>
      <c r="G29" s="58" t="s">
        <v>768</v>
      </c>
      <c r="H29" s="58" t="s">
        <v>510</v>
      </c>
      <c r="I29" s="58" t="s">
        <v>892</v>
      </c>
      <c r="J29">
        <v>6</v>
      </c>
      <c r="K29" s="56">
        <v>31</v>
      </c>
      <c r="L29" s="57" t="s">
        <v>903</v>
      </c>
      <c r="M29" s="56">
        <v>1000</v>
      </c>
      <c r="N29" s="57" t="s">
        <v>897</v>
      </c>
      <c r="O29" s="58" t="s">
        <v>314</v>
      </c>
      <c r="P29" s="58" t="s">
        <v>503</v>
      </c>
      <c r="Q29" s="42">
        <v>5</v>
      </c>
      <c r="R29" s="352">
        <v>28</v>
      </c>
    </row>
    <row r="30" spans="1:18" ht="15" customHeight="1">
      <c r="A30" s="56">
        <v>25</v>
      </c>
      <c r="B30" s="57" t="s">
        <v>893</v>
      </c>
      <c r="C30" s="56">
        <v>1000</v>
      </c>
      <c r="D30" s="57" t="s">
        <v>848</v>
      </c>
      <c r="E30" s="58" t="s">
        <v>314</v>
      </c>
      <c r="F30" s="58">
        <v>5</v>
      </c>
      <c r="G30" s="58" t="s">
        <v>558</v>
      </c>
      <c r="H30" s="58" t="s">
        <v>440</v>
      </c>
      <c r="I30" s="58" t="s">
        <v>894</v>
      </c>
      <c r="J30">
        <v>7</v>
      </c>
      <c r="K30" s="56">
        <v>33</v>
      </c>
      <c r="L30" s="57" t="s">
        <v>443</v>
      </c>
      <c r="M30" s="56">
        <v>1000</v>
      </c>
      <c r="N30" s="57" t="s">
        <v>848</v>
      </c>
      <c r="O30" s="58" t="s">
        <v>314</v>
      </c>
      <c r="P30" s="58" t="s">
        <v>508</v>
      </c>
      <c r="Q30" s="42">
        <v>5</v>
      </c>
      <c r="R30" s="352">
        <v>27</v>
      </c>
    </row>
    <row r="31" spans="1:18" ht="15" customHeight="1">
      <c r="A31" s="56">
        <v>26</v>
      </c>
      <c r="B31" s="57" t="s">
        <v>895</v>
      </c>
      <c r="C31" s="56">
        <v>1000</v>
      </c>
      <c r="D31" s="57" t="s">
        <v>848</v>
      </c>
      <c r="E31" s="58" t="s">
        <v>314</v>
      </c>
      <c r="F31" s="58">
        <v>5</v>
      </c>
      <c r="G31" s="58" t="s">
        <v>548</v>
      </c>
      <c r="H31" s="58" t="s">
        <v>440</v>
      </c>
      <c r="I31" s="58" t="s">
        <v>896</v>
      </c>
      <c r="J31">
        <v>8</v>
      </c>
      <c r="K31" s="56">
        <v>34</v>
      </c>
      <c r="L31" s="57" t="s">
        <v>905</v>
      </c>
      <c r="M31" s="56">
        <v>1000</v>
      </c>
      <c r="N31" s="57" t="s">
        <v>897</v>
      </c>
      <c r="O31" s="58" t="s">
        <v>314</v>
      </c>
      <c r="P31" s="58" t="s">
        <v>423</v>
      </c>
      <c r="Q31" s="42">
        <v>4</v>
      </c>
      <c r="R31" s="352">
        <v>26</v>
      </c>
    </row>
    <row r="32" spans="1:18" ht="15" customHeight="1">
      <c r="A32" s="56">
        <v>27</v>
      </c>
      <c r="B32" s="57" t="s">
        <v>587</v>
      </c>
      <c r="C32" s="56">
        <v>1000</v>
      </c>
      <c r="D32" s="57" t="s">
        <v>897</v>
      </c>
      <c r="E32" s="58" t="s">
        <v>314</v>
      </c>
      <c r="F32" s="58">
        <v>5</v>
      </c>
      <c r="G32" s="58" t="s">
        <v>548</v>
      </c>
      <c r="H32" s="58" t="s">
        <v>423</v>
      </c>
      <c r="I32" s="58" t="s">
        <v>898</v>
      </c>
      <c r="J32">
        <v>9</v>
      </c>
      <c r="K32" s="56">
        <v>37</v>
      </c>
      <c r="L32" s="57" t="s">
        <v>910</v>
      </c>
      <c r="M32" s="56">
        <v>1000</v>
      </c>
      <c r="N32" s="57" t="s">
        <v>848</v>
      </c>
      <c r="O32" s="58" t="s">
        <v>317</v>
      </c>
      <c r="P32" s="58" t="s">
        <v>508</v>
      </c>
      <c r="Q32" s="42">
        <v>4</v>
      </c>
      <c r="R32" s="352">
        <v>25</v>
      </c>
    </row>
    <row r="33" spans="1:18" ht="15" customHeight="1">
      <c r="A33" s="56">
        <v>28</v>
      </c>
      <c r="B33" s="57" t="s">
        <v>899</v>
      </c>
      <c r="C33" s="56">
        <v>1100</v>
      </c>
      <c r="D33" s="57" t="s">
        <v>851</v>
      </c>
      <c r="E33" s="58" t="s">
        <v>314</v>
      </c>
      <c r="F33" s="58">
        <v>5</v>
      </c>
      <c r="G33" s="58" t="s">
        <v>499</v>
      </c>
      <c r="H33" s="58" t="s">
        <v>440</v>
      </c>
      <c r="I33" s="58" t="s">
        <v>890</v>
      </c>
      <c r="J33">
        <v>10</v>
      </c>
      <c r="K33" s="56">
        <v>39</v>
      </c>
      <c r="L33" s="57" t="s">
        <v>913</v>
      </c>
      <c r="M33" s="56">
        <v>1000</v>
      </c>
      <c r="N33" s="57" t="s">
        <v>914</v>
      </c>
      <c r="O33" s="58" t="s">
        <v>318</v>
      </c>
      <c r="P33" s="58" t="s">
        <v>577</v>
      </c>
      <c r="Q33" s="42">
        <v>4</v>
      </c>
      <c r="R33" s="352">
        <v>24</v>
      </c>
    </row>
    <row r="34" spans="1:18" ht="15" customHeight="1">
      <c r="A34" s="56">
        <v>29</v>
      </c>
      <c r="B34" s="57" t="s">
        <v>900</v>
      </c>
      <c r="C34" s="56">
        <v>1100</v>
      </c>
      <c r="D34" s="57" t="s">
        <v>493</v>
      </c>
      <c r="E34" s="58" t="s">
        <v>314</v>
      </c>
      <c r="F34" s="58">
        <v>5</v>
      </c>
      <c r="G34" s="58" t="s">
        <v>577</v>
      </c>
      <c r="H34" s="58" t="s">
        <v>440</v>
      </c>
      <c r="I34" s="58" t="s">
        <v>890</v>
      </c>
      <c r="J34">
        <v>11</v>
      </c>
      <c r="K34" s="56">
        <v>40</v>
      </c>
      <c r="L34" s="57" t="s">
        <v>915</v>
      </c>
      <c r="M34" s="56">
        <v>1000</v>
      </c>
      <c r="N34" s="57" t="s">
        <v>912</v>
      </c>
      <c r="O34" s="58" t="s">
        <v>318</v>
      </c>
      <c r="P34" s="58" t="s">
        <v>495</v>
      </c>
      <c r="Q34" s="42">
        <v>4</v>
      </c>
      <c r="R34" s="352">
        <v>23</v>
      </c>
    </row>
    <row r="35" spans="1:18" ht="15" customHeight="1">
      <c r="A35" s="56">
        <v>30</v>
      </c>
      <c r="B35" s="57" t="s">
        <v>901</v>
      </c>
      <c r="C35" s="56">
        <v>1000</v>
      </c>
      <c r="D35" s="57" t="s">
        <v>897</v>
      </c>
      <c r="E35" s="58" t="s">
        <v>314</v>
      </c>
      <c r="F35" s="58">
        <v>5</v>
      </c>
      <c r="G35" s="58" t="s">
        <v>501</v>
      </c>
      <c r="H35" s="58" t="s">
        <v>412</v>
      </c>
      <c r="I35" s="58" t="s">
        <v>902</v>
      </c>
      <c r="J35">
        <v>12</v>
      </c>
      <c r="K35" s="56">
        <v>41</v>
      </c>
      <c r="L35" s="57" t="s">
        <v>731</v>
      </c>
      <c r="M35" s="56">
        <v>1000</v>
      </c>
      <c r="N35" s="57" t="s">
        <v>912</v>
      </c>
      <c r="O35" s="58" t="s">
        <v>318</v>
      </c>
      <c r="P35" s="58" t="s">
        <v>505</v>
      </c>
      <c r="Q35" s="42">
        <v>4</v>
      </c>
      <c r="R35" s="352">
        <v>22</v>
      </c>
    </row>
    <row r="36" spans="1:18" ht="15" customHeight="1">
      <c r="A36" s="56">
        <v>31</v>
      </c>
      <c r="B36" s="57" t="s">
        <v>903</v>
      </c>
      <c r="C36" s="56">
        <v>1000</v>
      </c>
      <c r="D36" s="57" t="s">
        <v>897</v>
      </c>
      <c r="E36" s="58" t="s">
        <v>314</v>
      </c>
      <c r="F36" s="58">
        <v>5</v>
      </c>
      <c r="G36" s="58" t="s">
        <v>503</v>
      </c>
      <c r="H36" s="58" t="s">
        <v>485</v>
      </c>
      <c r="I36" s="58" t="s">
        <v>892</v>
      </c>
      <c r="J36">
        <v>13</v>
      </c>
      <c r="K36" s="56">
        <v>42</v>
      </c>
      <c r="L36" s="57" t="s">
        <v>917</v>
      </c>
      <c r="M36" s="56">
        <v>1000</v>
      </c>
      <c r="N36" s="57" t="s">
        <v>912</v>
      </c>
      <c r="O36" s="58" t="s">
        <v>318</v>
      </c>
      <c r="P36" s="58" t="s">
        <v>565</v>
      </c>
      <c r="Q36" s="42">
        <v>4</v>
      </c>
      <c r="R36" s="352">
        <v>21</v>
      </c>
    </row>
    <row r="37" spans="1:18" ht="15" customHeight="1">
      <c r="A37" s="56">
        <v>32</v>
      </c>
      <c r="B37" s="57" t="s">
        <v>102</v>
      </c>
      <c r="C37" s="56">
        <v>1100</v>
      </c>
      <c r="D37" s="57" t="s">
        <v>886</v>
      </c>
      <c r="E37" s="58" t="s">
        <v>314</v>
      </c>
      <c r="F37" s="58">
        <v>5</v>
      </c>
      <c r="G37" s="58" t="s">
        <v>503</v>
      </c>
      <c r="H37" s="58" t="s">
        <v>425</v>
      </c>
      <c r="I37" s="58" t="s">
        <v>904</v>
      </c>
      <c r="J37">
        <v>14</v>
      </c>
      <c r="K37" s="56">
        <v>43</v>
      </c>
      <c r="L37" s="57" t="s">
        <v>918</v>
      </c>
      <c r="M37" s="56">
        <v>1100</v>
      </c>
      <c r="N37" s="57" t="s">
        <v>886</v>
      </c>
      <c r="O37" s="58" t="s">
        <v>318</v>
      </c>
      <c r="P37" s="58" t="s">
        <v>566</v>
      </c>
      <c r="Q37" s="42">
        <v>4</v>
      </c>
      <c r="R37" s="352">
        <v>20</v>
      </c>
    </row>
    <row r="38" spans="1:18" ht="15" customHeight="1">
      <c r="A38" s="56">
        <v>33</v>
      </c>
      <c r="B38" s="57" t="s">
        <v>443</v>
      </c>
      <c r="C38" s="56">
        <v>1000</v>
      </c>
      <c r="D38" s="57" t="s">
        <v>848</v>
      </c>
      <c r="E38" s="58" t="s">
        <v>314</v>
      </c>
      <c r="F38" s="58">
        <v>5</v>
      </c>
      <c r="G38" s="58" t="s">
        <v>508</v>
      </c>
      <c r="H38" s="58" t="s">
        <v>425</v>
      </c>
      <c r="I38" s="58" t="s">
        <v>904</v>
      </c>
      <c r="J38">
        <v>15</v>
      </c>
      <c r="K38" s="56">
        <v>44</v>
      </c>
      <c r="L38" s="57" t="s">
        <v>920</v>
      </c>
      <c r="M38" s="56">
        <v>1000</v>
      </c>
      <c r="N38" s="57" t="s">
        <v>912</v>
      </c>
      <c r="O38" s="58" t="s">
        <v>318</v>
      </c>
      <c r="P38" s="58" t="s">
        <v>566</v>
      </c>
      <c r="Q38" s="42">
        <v>4</v>
      </c>
      <c r="R38" s="352">
        <v>19</v>
      </c>
    </row>
    <row r="39" spans="1:18" ht="15" customHeight="1">
      <c r="A39" s="56">
        <v>34</v>
      </c>
      <c r="B39" s="57" t="s">
        <v>905</v>
      </c>
      <c r="C39" s="56">
        <v>1000</v>
      </c>
      <c r="D39" s="57" t="s">
        <v>897</v>
      </c>
      <c r="E39" s="58" t="s">
        <v>314</v>
      </c>
      <c r="F39" s="58">
        <v>4</v>
      </c>
      <c r="G39" s="58" t="s">
        <v>423</v>
      </c>
      <c r="H39" s="58" t="s">
        <v>428</v>
      </c>
      <c r="I39" s="58" t="s">
        <v>906</v>
      </c>
      <c r="J39">
        <v>16</v>
      </c>
      <c r="K39" s="56">
        <v>45</v>
      </c>
      <c r="L39" s="57" t="s">
        <v>732</v>
      </c>
      <c r="M39" s="56">
        <v>1000</v>
      </c>
      <c r="N39" s="57" t="s">
        <v>922</v>
      </c>
      <c r="O39" s="58" t="s">
        <v>318</v>
      </c>
      <c r="P39" s="58" t="s">
        <v>514</v>
      </c>
      <c r="Q39" s="42">
        <v>4</v>
      </c>
      <c r="R39" s="352">
        <v>18</v>
      </c>
    </row>
    <row r="40" spans="1:18" ht="15" customHeight="1">
      <c r="A40" s="56">
        <v>35</v>
      </c>
      <c r="B40" s="57" t="s">
        <v>907</v>
      </c>
      <c r="C40" s="56">
        <v>1000</v>
      </c>
      <c r="D40" s="57" t="s">
        <v>848</v>
      </c>
      <c r="E40" s="58" t="s">
        <v>317</v>
      </c>
      <c r="F40" s="58">
        <v>4</v>
      </c>
      <c r="G40" s="58" t="s">
        <v>558</v>
      </c>
      <c r="H40" s="58" t="s">
        <v>517</v>
      </c>
      <c r="I40" s="58" t="s">
        <v>908</v>
      </c>
      <c r="J40">
        <v>17</v>
      </c>
      <c r="K40" s="56">
        <v>48</v>
      </c>
      <c r="L40" s="57" t="s">
        <v>926</v>
      </c>
      <c r="M40" s="56">
        <v>1000</v>
      </c>
      <c r="N40" s="57" t="s">
        <v>914</v>
      </c>
      <c r="O40" s="58" t="s">
        <v>318</v>
      </c>
      <c r="P40" s="58" t="s">
        <v>517</v>
      </c>
      <c r="Q40" s="42">
        <v>4</v>
      </c>
      <c r="R40" s="352">
        <v>17</v>
      </c>
    </row>
    <row r="41" spans="1:18" ht="15" customHeight="1">
      <c r="A41" s="56">
        <v>36</v>
      </c>
      <c r="B41" s="57" t="s">
        <v>58</v>
      </c>
      <c r="C41" s="56">
        <v>1100</v>
      </c>
      <c r="D41" s="57" t="s">
        <v>235</v>
      </c>
      <c r="E41" s="58" t="s">
        <v>317</v>
      </c>
      <c r="F41" s="58">
        <v>4</v>
      </c>
      <c r="G41" s="58" t="s">
        <v>548</v>
      </c>
      <c r="H41" s="58" t="s">
        <v>517</v>
      </c>
      <c r="I41" s="58" t="s">
        <v>909</v>
      </c>
      <c r="J41">
        <v>18</v>
      </c>
      <c r="K41" s="56">
        <v>49</v>
      </c>
      <c r="L41" s="57" t="s">
        <v>927</v>
      </c>
      <c r="M41" s="56">
        <v>1000</v>
      </c>
      <c r="N41" s="57" t="s">
        <v>912</v>
      </c>
      <c r="O41" s="58" t="s">
        <v>318</v>
      </c>
      <c r="P41" s="58" t="s">
        <v>483</v>
      </c>
      <c r="Q41" s="42">
        <v>3</v>
      </c>
      <c r="R41" s="352">
        <v>16</v>
      </c>
    </row>
    <row r="42" spans="1:18" ht="15" customHeight="1">
      <c r="A42" s="56">
        <v>37</v>
      </c>
      <c r="B42" s="57" t="s">
        <v>910</v>
      </c>
      <c r="C42" s="56">
        <v>1000</v>
      </c>
      <c r="D42" s="57" t="s">
        <v>848</v>
      </c>
      <c r="E42" s="58" t="s">
        <v>317</v>
      </c>
      <c r="F42" s="58">
        <v>4</v>
      </c>
      <c r="G42" s="58" t="s">
        <v>508</v>
      </c>
      <c r="H42" s="58" t="s">
        <v>413</v>
      </c>
      <c r="I42" s="58" t="s">
        <v>911</v>
      </c>
      <c r="J42">
        <v>19</v>
      </c>
      <c r="K42" s="56">
        <v>51</v>
      </c>
      <c r="L42" s="57" t="s">
        <v>931</v>
      </c>
      <c r="M42" s="56">
        <v>1000</v>
      </c>
      <c r="N42" s="57" t="s">
        <v>914</v>
      </c>
      <c r="O42" s="58" t="s">
        <v>321</v>
      </c>
      <c r="P42" s="58" t="s">
        <v>495</v>
      </c>
      <c r="Q42" s="42">
        <v>3</v>
      </c>
      <c r="R42" s="352">
        <v>15</v>
      </c>
    </row>
    <row r="43" spans="1:18" ht="15" customHeight="1">
      <c r="A43" s="56">
        <v>38</v>
      </c>
      <c r="B43" s="57" t="s">
        <v>453</v>
      </c>
      <c r="C43" s="56">
        <v>1000</v>
      </c>
      <c r="D43" s="57" t="s">
        <v>912</v>
      </c>
      <c r="E43" s="58" t="s">
        <v>318</v>
      </c>
      <c r="F43" s="58">
        <v>4</v>
      </c>
      <c r="G43" s="58" t="s">
        <v>801</v>
      </c>
      <c r="H43" s="58" t="s">
        <v>586</v>
      </c>
      <c r="I43" s="58" t="s">
        <v>896</v>
      </c>
      <c r="J43">
        <v>20</v>
      </c>
      <c r="K43" s="56">
        <v>53</v>
      </c>
      <c r="L43" s="57" t="s">
        <v>934</v>
      </c>
      <c r="M43" s="56">
        <v>1000</v>
      </c>
      <c r="N43" s="57" t="s">
        <v>870</v>
      </c>
      <c r="O43" s="58" t="s">
        <v>321</v>
      </c>
      <c r="P43" s="58" t="s">
        <v>517</v>
      </c>
      <c r="Q43" s="42">
        <v>3</v>
      </c>
      <c r="R43" s="352">
        <v>14</v>
      </c>
    </row>
    <row r="44" spans="1:18" ht="15" customHeight="1">
      <c r="A44" s="56">
        <v>39</v>
      </c>
      <c r="B44" s="57" t="s">
        <v>913</v>
      </c>
      <c r="C44" s="56">
        <v>1000</v>
      </c>
      <c r="D44" s="57" t="s">
        <v>914</v>
      </c>
      <c r="E44" s="58" t="s">
        <v>318</v>
      </c>
      <c r="F44" s="58">
        <v>4</v>
      </c>
      <c r="G44" s="58" t="s">
        <v>577</v>
      </c>
      <c r="H44" s="58" t="s">
        <v>483</v>
      </c>
      <c r="I44" s="58" t="s">
        <v>904</v>
      </c>
      <c r="J44">
        <v>21</v>
      </c>
      <c r="K44" s="56">
        <v>55</v>
      </c>
      <c r="L44" s="57" t="s">
        <v>938</v>
      </c>
      <c r="M44" s="56">
        <v>1000</v>
      </c>
      <c r="N44" s="57" t="s">
        <v>870</v>
      </c>
      <c r="O44" s="58" t="s">
        <v>321</v>
      </c>
      <c r="P44" s="58" t="s">
        <v>413</v>
      </c>
      <c r="Q44" s="42">
        <v>3</v>
      </c>
      <c r="R44" s="352">
        <v>13</v>
      </c>
    </row>
    <row r="45" spans="1:18" ht="15" customHeight="1">
      <c r="A45" s="56">
        <v>40</v>
      </c>
      <c r="B45" s="57" t="s">
        <v>915</v>
      </c>
      <c r="C45" s="56">
        <v>1000</v>
      </c>
      <c r="D45" s="57" t="s">
        <v>912</v>
      </c>
      <c r="E45" s="58" t="s">
        <v>318</v>
      </c>
      <c r="F45" s="58">
        <v>4</v>
      </c>
      <c r="G45" s="58" t="s">
        <v>495</v>
      </c>
      <c r="H45" s="58" t="s">
        <v>423</v>
      </c>
      <c r="I45" s="58" t="s">
        <v>916</v>
      </c>
      <c r="J45">
        <v>22</v>
      </c>
      <c r="K45" s="56">
        <v>58</v>
      </c>
      <c r="L45" s="57" t="s">
        <v>943</v>
      </c>
      <c r="M45" s="56">
        <v>1000</v>
      </c>
      <c r="N45" s="57" t="s">
        <v>914</v>
      </c>
      <c r="O45" s="58" t="s">
        <v>323</v>
      </c>
      <c r="P45" s="58" t="s">
        <v>503</v>
      </c>
      <c r="Q45" s="42">
        <v>3</v>
      </c>
      <c r="R45" s="352">
        <v>12</v>
      </c>
    </row>
    <row r="46" spans="1:18" ht="15" customHeight="1">
      <c r="A46" s="56">
        <v>41</v>
      </c>
      <c r="B46" s="57" t="s">
        <v>731</v>
      </c>
      <c r="C46" s="56">
        <v>1000</v>
      </c>
      <c r="D46" s="57" t="s">
        <v>912</v>
      </c>
      <c r="E46" s="58" t="s">
        <v>318</v>
      </c>
      <c r="F46" s="58">
        <v>4</v>
      </c>
      <c r="G46" s="58" t="s">
        <v>505</v>
      </c>
      <c r="H46" s="58" t="s">
        <v>423</v>
      </c>
      <c r="I46" s="58" t="s">
        <v>916</v>
      </c>
      <c r="J46">
        <v>23</v>
      </c>
      <c r="K46" s="56">
        <v>59</v>
      </c>
      <c r="L46" s="57" t="s">
        <v>596</v>
      </c>
      <c r="M46" s="56">
        <v>1000</v>
      </c>
      <c r="N46" s="57" t="s">
        <v>873</v>
      </c>
      <c r="O46" s="58" t="s">
        <v>323</v>
      </c>
      <c r="P46" s="58" t="s">
        <v>507</v>
      </c>
      <c r="Q46" s="42">
        <v>2</v>
      </c>
      <c r="R46" s="352">
        <v>11</v>
      </c>
    </row>
    <row r="47" spans="1:18" ht="15" customHeight="1">
      <c r="A47" s="56">
        <v>42</v>
      </c>
      <c r="B47" s="57" t="s">
        <v>917</v>
      </c>
      <c r="C47" s="56">
        <v>1000</v>
      </c>
      <c r="D47" s="57" t="s">
        <v>912</v>
      </c>
      <c r="E47" s="58" t="s">
        <v>318</v>
      </c>
      <c r="F47" s="58">
        <v>4</v>
      </c>
      <c r="G47" s="58" t="s">
        <v>565</v>
      </c>
      <c r="H47" s="58" t="s">
        <v>412</v>
      </c>
      <c r="I47" s="58" t="s">
        <v>916</v>
      </c>
      <c r="J47">
        <v>24</v>
      </c>
      <c r="K47" s="56">
        <v>60</v>
      </c>
      <c r="L47" s="57" t="s">
        <v>945</v>
      </c>
      <c r="M47" s="56">
        <v>1000</v>
      </c>
      <c r="N47" s="57" t="s">
        <v>870</v>
      </c>
      <c r="O47" s="58" t="s">
        <v>323</v>
      </c>
      <c r="P47" s="58" t="s">
        <v>424</v>
      </c>
      <c r="Q47" s="42">
        <v>2</v>
      </c>
      <c r="R47" s="352">
        <v>10</v>
      </c>
    </row>
    <row r="48" spans="1:18" ht="15" customHeight="1">
      <c r="A48" s="56">
        <v>43</v>
      </c>
      <c r="B48" s="57" t="s">
        <v>918</v>
      </c>
      <c r="C48" s="56">
        <v>1100</v>
      </c>
      <c r="D48" s="57" t="s">
        <v>886</v>
      </c>
      <c r="E48" s="58" t="s">
        <v>318</v>
      </c>
      <c r="F48" s="58">
        <v>4</v>
      </c>
      <c r="G48" s="58" t="s">
        <v>566</v>
      </c>
      <c r="H48" s="58" t="s">
        <v>416</v>
      </c>
      <c r="I48" s="58" t="s">
        <v>919</v>
      </c>
      <c r="J48">
        <v>25</v>
      </c>
      <c r="K48" s="56">
        <v>61</v>
      </c>
      <c r="L48" s="57" t="s">
        <v>946</v>
      </c>
      <c r="M48" s="56">
        <v>1000</v>
      </c>
      <c r="N48" s="57" t="s">
        <v>848</v>
      </c>
      <c r="O48" s="58" t="s">
        <v>323</v>
      </c>
      <c r="P48" s="58" t="s">
        <v>411</v>
      </c>
      <c r="Q48" s="42">
        <v>3</v>
      </c>
      <c r="R48" s="352">
        <v>9</v>
      </c>
    </row>
    <row r="49" spans="1:18" ht="15" customHeight="1">
      <c r="A49" s="56">
        <v>44</v>
      </c>
      <c r="B49" s="57" t="s">
        <v>920</v>
      </c>
      <c r="C49" s="56">
        <v>1000</v>
      </c>
      <c r="D49" s="57" t="s">
        <v>912</v>
      </c>
      <c r="E49" s="58" t="s">
        <v>318</v>
      </c>
      <c r="F49" s="58">
        <v>4</v>
      </c>
      <c r="G49" s="58" t="s">
        <v>566</v>
      </c>
      <c r="H49" s="58" t="s">
        <v>416</v>
      </c>
      <c r="I49" s="58" t="s">
        <v>921</v>
      </c>
      <c r="J49">
        <v>26</v>
      </c>
      <c r="K49" s="56">
        <v>62</v>
      </c>
      <c r="L49" s="57" t="s">
        <v>948</v>
      </c>
      <c r="M49" s="56">
        <v>1000</v>
      </c>
      <c r="N49" s="57" t="s">
        <v>873</v>
      </c>
      <c r="O49" s="58" t="s">
        <v>323</v>
      </c>
      <c r="P49" s="58" t="s">
        <v>412</v>
      </c>
      <c r="Q49" s="42">
        <v>2</v>
      </c>
      <c r="R49" s="352">
        <v>8</v>
      </c>
    </row>
    <row r="50" spans="1:18" ht="15" customHeight="1">
      <c r="A50" s="56">
        <v>45</v>
      </c>
      <c r="B50" s="57" t="s">
        <v>732</v>
      </c>
      <c r="C50" s="56">
        <v>1000</v>
      </c>
      <c r="D50" s="57" t="s">
        <v>922</v>
      </c>
      <c r="E50" s="58" t="s">
        <v>318</v>
      </c>
      <c r="F50" s="58">
        <v>4</v>
      </c>
      <c r="G50" s="58" t="s">
        <v>514</v>
      </c>
      <c r="H50" s="58" t="s">
        <v>425</v>
      </c>
      <c r="I50" s="58" t="s">
        <v>923</v>
      </c>
      <c r="J50">
        <v>27</v>
      </c>
      <c r="K50" s="56">
        <v>63</v>
      </c>
      <c r="L50" s="57" t="s">
        <v>949</v>
      </c>
      <c r="M50" s="56">
        <v>1000</v>
      </c>
      <c r="N50" s="57" t="s">
        <v>108</v>
      </c>
      <c r="O50" s="58" t="s">
        <v>323</v>
      </c>
      <c r="P50" s="58" t="s">
        <v>412</v>
      </c>
      <c r="Q50" s="42">
        <v>3</v>
      </c>
      <c r="R50" s="352">
        <v>7</v>
      </c>
    </row>
    <row r="51" spans="1:18" ht="15" customHeight="1">
      <c r="A51" s="56">
        <v>46</v>
      </c>
      <c r="B51" s="57" t="s">
        <v>924</v>
      </c>
      <c r="C51" s="56">
        <v>1000</v>
      </c>
      <c r="D51" s="57" t="s">
        <v>848</v>
      </c>
      <c r="E51" s="58" t="s">
        <v>318</v>
      </c>
      <c r="F51" s="58">
        <v>4</v>
      </c>
      <c r="G51" s="58" t="s">
        <v>509</v>
      </c>
      <c r="H51" s="58" t="s">
        <v>417</v>
      </c>
      <c r="I51" s="58" t="s">
        <v>925</v>
      </c>
      <c r="J51">
        <v>28</v>
      </c>
      <c r="K51" s="56">
        <v>64</v>
      </c>
      <c r="L51" s="57" t="s">
        <v>950</v>
      </c>
      <c r="M51" s="56">
        <v>1000</v>
      </c>
      <c r="N51" s="57" t="s">
        <v>873</v>
      </c>
      <c r="O51" s="58" t="s">
        <v>324</v>
      </c>
      <c r="P51" s="58" t="s">
        <v>485</v>
      </c>
      <c r="Q51" s="42">
        <v>2</v>
      </c>
      <c r="R51" s="352">
        <v>6</v>
      </c>
    </row>
    <row r="52" spans="1:18" ht="15" customHeight="1">
      <c r="A52" s="56">
        <v>47</v>
      </c>
      <c r="B52" s="57" t="s">
        <v>450</v>
      </c>
      <c r="C52" s="56">
        <v>1000</v>
      </c>
      <c r="D52" s="57" t="s">
        <v>848</v>
      </c>
      <c r="E52" s="58" t="s">
        <v>318</v>
      </c>
      <c r="F52" s="58">
        <v>4</v>
      </c>
      <c r="G52" s="58" t="s">
        <v>439</v>
      </c>
      <c r="H52" s="58" t="s">
        <v>425</v>
      </c>
      <c r="I52" s="58" t="s">
        <v>921</v>
      </c>
      <c r="J52">
        <v>29</v>
      </c>
      <c r="K52" s="56">
        <v>65</v>
      </c>
      <c r="L52" s="57" t="s">
        <v>602</v>
      </c>
      <c r="M52" s="56">
        <v>1000</v>
      </c>
      <c r="N52" s="57" t="s">
        <v>870</v>
      </c>
      <c r="O52" s="58" t="s">
        <v>324</v>
      </c>
      <c r="P52" s="58" t="s">
        <v>484</v>
      </c>
      <c r="Q52" s="42">
        <v>2</v>
      </c>
      <c r="R52" s="352">
        <v>5</v>
      </c>
    </row>
    <row r="53" spans="1:18" ht="15" customHeight="1">
      <c r="A53" s="56">
        <v>48</v>
      </c>
      <c r="B53" s="57" t="s">
        <v>926</v>
      </c>
      <c r="C53" s="56">
        <v>1000</v>
      </c>
      <c r="D53" s="57" t="s">
        <v>914</v>
      </c>
      <c r="E53" s="58" t="s">
        <v>318</v>
      </c>
      <c r="F53" s="58">
        <v>4</v>
      </c>
      <c r="G53" s="58" t="s">
        <v>517</v>
      </c>
      <c r="H53" s="58" t="s">
        <v>428</v>
      </c>
      <c r="I53" s="58" t="s">
        <v>925</v>
      </c>
      <c r="J53">
        <v>30</v>
      </c>
      <c r="K53" s="56">
        <v>67</v>
      </c>
      <c r="L53" s="57" t="s">
        <v>954</v>
      </c>
      <c r="M53" s="56">
        <v>1000</v>
      </c>
      <c r="N53" s="57" t="s">
        <v>870</v>
      </c>
      <c r="O53" s="58" t="s">
        <v>324</v>
      </c>
      <c r="P53" s="58" t="s">
        <v>601</v>
      </c>
      <c r="Q53" s="42">
        <v>1</v>
      </c>
      <c r="R53" s="352">
        <v>4</v>
      </c>
    </row>
    <row r="54" spans="1:18" ht="15" customHeight="1">
      <c r="A54" s="56">
        <v>49</v>
      </c>
      <c r="B54" s="57" t="s">
        <v>927</v>
      </c>
      <c r="C54" s="56">
        <v>1000</v>
      </c>
      <c r="D54" s="57" t="s">
        <v>912</v>
      </c>
      <c r="E54" s="58" t="s">
        <v>318</v>
      </c>
      <c r="F54" s="58">
        <v>3</v>
      </c>
      <c r="G54" s="58" t="s">
        <v>483</v>
      </c>
      <c r="H54" s="58" t="s">
        <v>428</v>
      </c>
      <c r="I54" s="58" t="s">
        <v>928</v>
      </c>
      <c r="J54">
        <v>31</v>
      </c>
      <c r="K54" s="56">
        <v>68</v>
      </c>
      <c r="L54" s="57" t="s">
        <v>955</v>
      </c>
      <c r="M54" s="56">
        <v>1000</v>
      </c>
      <c r="N54" s="57" t="s">
        <v>870</v>
      </c>
      <c r="O54" s="58" t="s">
        <v>325</v>
      </c>
      <c r="P54" s="58" t="s">
        <v>424</v>
      </c>
      <c r="Q54" s="42">
        <v>2</v>
      </c>
      <c r="R54" s="352">
        <v>3</v>
      </c>
    </row>
    <row r="55" spans="1:17" ht="15" customHeight="1">
      <c r="A55" s="56">
        <v>50</v>
      </c>
      <c r="B55" s="57" t="s">
        <v>929</v>
      </c>
      <c r="C55" s="56">
        <v>1000</v>
      </c>
      <c r="D55" s="57" t="s">
        <v>897</v>
      </c>
      <c r="E55" s="58" t="s">
        <v>318</v>
      </c>
      <c r="F55" s="58">
        <v>4</v>
      </c>
      <c r="G55" s="58" t="s">
        <v>416</v>
      </c>
      <c r="H55" s="58" t="s">
        <v>418</v>
      </c>
      <c r="I55" s="58" t="s">
        <v>930</v>
      </c>
      <c r="Q55" s="42"/>
    </row>
    <row r="56" spans="1:17" ht="15" customHeight="1">
      <c r="A56" s="56">
        <v>51</v>
      </c>
      <c r="B56" s="57" t="s">
        <v>931</v>
      </c>
      <c r="C56" s="56">
        <v>1000</v>
      </c>
      <c r="D56" s="57" t="s">
        <v>914</v>
      </c>
      <c r="E56" s="58" t="s">
        <v>321</v>
      </c>
      <c r="F56" s="58">
        <v>3</v>
      </c>
      <c r="G56" s="58" t="s">
        <v>495</v>
      </c>
      <c r="H56" s="58" t="s">
        <v>412</v>
      </c>
      <c r="I56" s="58" t="s">
        <v>928</v>
      </c>
      <c r="K56" s="52" t="s">
        <v>435</v>
      </c>
      <c r="Q56" s="42"/>
    </row>
    <row r="57" spans="1:17" ht="15" customHeight="1">
      <c r="A57" s="56">
        <v>52</v>
      </c>
      <c r="B57" s="57" t="s">
        <v>932</v>
      </c>
      <c r="C57" s="56">
        <v>1000</v>
      </c>
      <c r="D57" s="57" t="s">
        <v>848</v>
      </c>
      <c r="E57" s="58" t="s">
        <v>321</v>
      </c>
      <c r="F57" s="58">
        <v>3</v>
      </c>
      <c r="G57" s="58" t="s">
        <v>503</v>
      </c>
      <c r="H57" s="58" t="s">
        <v>413</v>
      </c>
      <c r="I57" s="58" t="s">
        <v>933</v>
      </c>
      <c r="Q57" s="42"/>
    </row>
    <row r="58" spans="1:17" ht="15" customHeight="1">
      <c r="A58" s="56">
        <v>53</v>
      </c>
      <c r="B58" s="57" t="s">
        <v>934</v>
      </c>
      <c r="C58" s="56">
        <v>1000</v>
      </c>
      <c r="D58" s="57" t="s">
        <v>870</v>
      </c>
      <c r="E58" s="58" t="s">
        <v>321</v>
      </c>
      <c r="F58" s="58">
        <v>3</v>
      </c>
      <c r="G58" s="58" t="s">
        <v>517</v>
      </c>
      <c r="H58" s="58" t="s">
        <v>415</v>
      </c>
      <c r="I58" s="58" t="s">
        <v>935</v>
      </c>
      <c r="K58" s="53" t="s">
        <v>410</v>
      </c>
      <c r="L58" s="54" t="s">
        <v>221</v>
      </c>
      <c r="M58" s="53" t="s">
        <v>238</v>
      </c>
      <c r="N58" s="54" t="s">
        <v>272</v>
      </c>
      <c r="O58" s="55" t="s">
        <v>222</v>
      </c>
      <c r="P58" s="55" t="s">
        <v>223</v>
      </c>
      <c r="Q58" s="109" t="s">
        <v>960</v>
      </c>
    </row>
    <row r="59" spans="1:18" ht="15" customHeight="1">
      <c r="A59" s="56">
        <v>54</v>
      </c>
      <c r="B59" s="57" t="s">
        <v>936</v>
      </c>
      <c r="C59" s="56">
        <v>1000</v>
      </c>
      <c r="D59" s="57" t="s">
        <v>870</v>
      </c>
      <c r="E59" s="58" t="s">
        <v>321</v>
      </c>
      <c r="F59" s="58">
        <v>2</v>
      </c>
      <c r="G59" s="58" t="s">
        <v>423</v>
      </c>
      <c r="H59" s="58" t="s">
        <v>601</v>
      </c>
      <c r="I59" s="58" t="s">
        <v>937</v>
      </c>
      <c r="J59">
        <v>1</v>
      </c>
      <c r="K59" s="56">
        <v>7</v>
      </c>
      <c r="L59" s="57" t="s">
        <v>858</v>
      </c>
      <c r="M59" s="56">
        <v>1319</v>
      </c>
      <c r="N59" s="57" t="s">
        <v>359</v>
      </c>
      <c r="O59" s="58" t="s">
        <v>477</v>
      </c>
      <c r="P59" s="58" t="s">
        <v>567</v>
      </c>
      <c r="Q59" s="42">
        <v>5</v>
      </c>
      <c r="R59" s="352">
        <v>40</v>
      </c>
    </row>
    <row r="60" spans="1:18" ht="15" customHeight="1">
      <c r="A60" s="56">
        <v>55</v>
      </c>
      <c r="B60" s="57" t="s">
        <v>938</v>
      </c>
      <c r="C60" s="56">
        <v>1000</v>
      </c>
      <c r="D60" s="57" t="s">
        <v>870</v>
      </c>
      <c r="E60" s="58" t="s">
        <v>321</v>
      </c>
      <c r="F60" s="58">
        <v>3</v>
      </c>
      <c r="G60" s="58" t="s">
        <v>413</v>
      </c>
      <c r="H60" s="58" t="s">
        <v>418</v>
      </c>
      <c r="I60" s="58" t="s">
        <v>939</v>
      </c>
      <c r="J60">
        <v>2</v>
      </c>
      <c r="K60" s="56">
        <v>8</v>
      </c>
      <c r="L60" s="57" t="s">
        <v>860</v>
      </c>
      <c r="M60" s="56">
        <v>1360</v>
      </c>
      <c r="N60" s="57" t="s">
        <v>359</v>
      </c>
      <c r="O60" s="58" t="s">
        <v>310</v>
      </c>
      <c r="P60" s="58" t="s">
        <v>765</v>
      </c>
      <c r="Q60" s="42">
        <v>6</v>
      </c>
      <c r="R60" s="352">
        <v>35</v>
      </c>
    </row>
    <row r="61" spans="1:18" ht="15" customHeight="1">
      <c r="A61" s="56">
        <v>56</v>
      </c>
      <c r="B61" s="57" t="s">
        <v>749</v>
      </c>
      <c r="C61" s="56">
        <v>1000</v>
      </c>
      <c r="D61" s="57" t="s">
        <v>886</v>
      </c>
      <c r="E61" s="58" t="s">
        <v>323</v>
      </c>
      <c r="F61" s="58">
        <v>3</v>
      </c>
      <c r="G61" s="58" t="s">
        <v>548</v>
      </c>
      <c r="H61" s="58" t="s">
        <v>423</v>
      </c>
      <c r="I61" s="58" t="s">
        <v>940</v>
      </c>
      <c r="J61">
        <v>3</v>
      </c>
      <c r="K61" s="56">
        <v>16</v>
      </c>
      <c r="L61" s="57" t="s">
        <v>876</v>
      </c>
      <c r="M61" s="56">
        <v>1100</v>
      </c>
      <c r="N61" s="57" t="s">
        <v>493</v>
      </c>
      <c r="O61" s="58" t="s">
        <v>310</v>
      </c>
      <c r="P61" s="58" t="s">
        <v>497</v>
      </c>
      <c r="Q61" s="42">
        <v>6</v>
      </c>
      <c r="R61" s="352">
        <v>32</v>
      </c>
    </row>
    <row r="62" spans="1:18" ht="15" customHeight="1">
      <c r="A62" s="56">
        <v>57</v>
      </c>
      <c r="B62" s="57" t="s">
        <v>941</v>
      </c>
      <c r="C62" s="56">
        <v>1000</v>
      </c>
      <c r="D62" s="57" t="s">
        <v>848</v>
      </c>
      <c r="E62" s="58" t="s">
        <v>323</v>
      </c>
      <c r="F62" s="58">
        <v>3</v>
      </c>
      <c r="G62" s="58" t="s">
        <v>586</v>
      </c>
      <c r="H62" s="58" t="s">
        <v>412</v>
      </c>
      <c r="I62" s="58" t="s">
        <v>942</v>
      </c>
      <c r="J62">
        <v>4</v>
      </c>
      <c r="K62" s="56">
        <v>20</v>
      </c>
      <c r="L62" s="57" t="s">
        <v>268</v>
      </c>
      <c r="M62" s="56">
        <v>1260</v>
      </c>
      <c r="N62" s="57" t="s">
        <v>493</v>
      </c>
      <c r="O62" s="58" t="s">
        <v>312</v>
      </c>
      <c r="P62" s="58" t="s">
        <v>499</v>
      </c>
      <c r="Q62" s="42">
        <v>5</v>
      </c>
      <c r="R62" s="352">
        <v>30</v>
      </c>
    </row>
    <row r="63" spans="1:18" ht="15" customHeight="1">
      <c r="A63" s="56">
        <v>58</v>
      </c>
      <c r="B63" s="57" t="s">
        <v>943</v>
      </c>
      <c r="C63" s="56">
        <v>1000</v>
      </c>
      <c r="D63" s="57" t="s">
        <v>914</v>
      </c>
      <c r="E63" s="58" t="s">
        <v>323</v>
      </c>
      <c r="F63" s="58">
        <v>3</v>
      </c>
      <c r="G63" s="58" t="s">
        <v>503</v>
      </c>
      <c r="H63" s="58" t="s">
        <v>419</v>
      </c>
      <c r="I63" s="58" t="s">
        <v>944</v>
      </c>
      <c r="J63">
        <v>5</v>
      </c>
      <c r="K63" s="56">
        <v>22</v>
      </c>
      <c r="L63" s="57" t="s">
        <v>888</v>
      </c>
      <c r="M63" s="56">
        <v>1280</v>
      </c>
      <c r="N63" s="57" t="s">
        <v>359</v>
      </c>
      <c r="O63" s="58" t="s">
        <v>314</v>
      </c>
      <c r="P63" s="58" t="s">
        <v>776</v>
      </c>
      <c r="Q63" s="42">
        <v>5</v>
      </c>
      <c r="R63" s="352">
        <v>29</v>
      </c>
    </row>
    <row r="64" spans="1:18" ht="15" customHeight="1">
      <c r="A64" s="56">
        <v>59</v>
      </c>
      <c r="B64" s="57" t="s">
        <v>596</v>
      </c>
      <c r="C64" s="56">
        <v>1000</v>
      </c>
      <c r="D64" s="57" t="s">
        <v>873</v>
      </c>
      <c r="E64" s="58" t="s">
        <v>323</v>
      </c>
      <c r="F64" s="58">
        <v>2</v>
      </c>
      <c r="G64" s="58" t="s">
        <v>507</v>
      </c>
      <c r="H64" s="58" t="s">
        <v>484</v>
      </c>
      <c r="I64" s="58" t="s">
        <v>925</v>
      </c>
      <c r="J64">
        <v>6</v>
      </c>
      <c r="K64" s="56">
        <v>24</v>
      </c>
      <c r="L64" s="57" t="s">
        <v>891</v>
      </c>
      <c r="M64" s="56">
        <v>1100</v>
      </c>
      <c r="N64" s="57" t="s">
        <v>851</v>
      </c>
      <c r="O64" s="58" t="s">
        <v>314</v>
      </c>
      <c r="P64" s="58" t="s">
        <v>768</v>
      </c>
      <c r="Q64" s="42">
        <v>5</v>
      </c>
      <c r="R64" s="352">
        <v>28</v>
      </c>
    </row>
    <row r="65" spans="1:18" ht="15" customHeight="1">
      <c r="A65" s="56">
        <v>60</v>
      </c>
      <c r="B65" s="57" t="s">
        <v>945</v>
      </c>
      <c r="C65" s="56">
        <v>1000</v>
      </c>
      <c r="D65" s="57" t="s">
        <v>870</v>
      </c>
      <c r="E65" s="58" t="s">
        <v>323</v>
      </c>
      <c r="F65" s="58">
        <v>2</v>
      </c>
      <c r="G65" s="58" t="s">
        <v>424</v>
      </c>
      <c r="H65" s="58" t="s">
        <v>418</v>
      </c>
      <c r="I65" s="58" t="s">
        <v>942</v>
      </c>
      <c r="J65">
        <v>7</v>
      </c>
      <c r="K65" s="56">
        <v>25</v>
      </c>
      <c r="L65" s="57" t="s">
        <v>893</v>
      </c>
      <c r="M65" s="56">
        <v>1000</v>
      </c>
      <c r="N65" s="57" t="s">
        <v>848</v>
      </c>
      <c r="O65" s="58" t="s">
        <v>314</v>
      </c>
      <c r="P65" s="58" t="s">
        <v>558</v>
      </c>
      <c r="Q65" s="42">
        <v>5</v>
      </c>
      <c r="R65" s="352">
        <v>27</v>
      </c>
    </row>
    <row r="66" spans="1:18" ht="15" customHeight="1">
      <c r="A66" s="56">
        <v>61</v>
      </c>
      <c r="B66" s="57" t="s">
        <v>946</v>
      </c>
      <c r="C66" s="56">
        <v>1000</v>
      </c>
      <c r="D66" s="57" t="s">
        <v>848</v>
      </c>
      <c r="E66" s="58" t="s">
        <v>323</v>
      </c>
      <c r="F66" s="58">
        <v>3</v>
      </c>
      <c r="G66" s="58" t="s">
        <v>411</v>
      </c>
      <c r="H66" s="58" t="s">
        <v>601</v>
      </c>
      <c r="I66" s="58" t="s">
        <v>947</v>
      </c>
      <c r="J66">
        <v>8</v>
      </c>
      <c r="K66" s="56">
        <v>26</v>
      </c>
      <c r="L66" s="57" t="s">
        <v>895</v>
      </c>
      <c r="M66" s="56">
        <v>1000</v>
      </c>
      <c r="N66" s="57" t="s">
        <v>848</v>
      </c>
      <c r="O66" s="58" t="s">
        <v>314</v>
      </c>
      <c r="P66" s="58" t="s">
        <v>548</v>
      </c>
      <c r="Q66" s="42">
        <v>5</v>
      </c>
      <c r="R66" s="352">
        <v>26</v>
      </c>
    </row>
    <row r="67" spans="1:18" ht="15" customHeight="1">
      <c r="A67" s="56">
        <v>62</v>
      </c>
      <c r="B67" s="57" t="s">
        <v>948</v>
      </c>
      <c r="C67" s="56">
        <v>1000</v>
      </c>
      <c r="D67" s="57" t="s">
        <v>873</v>
      </c>
      <c r="E67" s="58" t="s">
        <v>323</v>
      </c>
      <c r="F67" s="58">
        <v>2</v>
      </c>
      <c r="G67" s="58" t="s">
        <v>412</v>
      </c>
      <c r="H67" s="58" t="s">
        <v>365</v>
      </c>
      <c r="I67" s="58" t="s">
        <v>944</v>
      </c>
      <c r="J67">
        <v>9</v>
      </c>
      <c r="K67" s="56">
        <v>29</v>
      </c>
      <c r="L67" s="57" t="s">
        <v>900</v>
      </c>
      <c r="M67" s="56">
        <v>1100</v>
      </c>
      <c r="N67" s="57" t="s">
        <v>493</v>
      </c>
      <c r="O67" s="58" t="s">
        <v>314</v>
      </c>
      <c r="P67" s="58" t="s">
        <v>577</v>
      </c>
      <c r="Q67" s="42">
        <v>5</v>
      </c>
      <c r="R67" s="352">
        <v>25</v>
      </c>
    </row>
    <row r="68" spans="1:18" ht="15" customHeight="1">
      <c r="A68" s="56">
        <v>63</v>
      </c>
      <c r="B68" s="57" t="s">
        <v>949</v>
      </c>
      <c r="C68" s="56">
        <v>1000</v>
      </c>
      <c r="D68" s="57" t="s">
        <v>108</v>
      </c>
      <c r="E68" s="58" t="s">
        <v>323</v>
      </c>
      <c r="F68" s="58">
        <v>3</v>
      </c>
      <c r="G68" s="58" t="s">
        <v>412</v>
      </c>
      <c r="H68" s="58" t="s">
        <v>365</v>
      </c>
      <c r="I68" s="58" t="s">
        <v>947</v>
      </c>
      <c r="J68">
        <v>10</v>
      </c>
      <c r="K68" s="56">
        <v>30</v>
      </c>
      <c r="L68" s="57" t="s">
        <v>901</v>
      </c>
      <c r="M68" s="56">
        <v>1000</v>
      </c>
      <c r="N68" s="57" t="s">
        <v>897</v>
      </c>
      <c r="O68" s="58" t="s">
        <v>314</v>
      </c>
      <c r="P68" s="58" t="s">
        <v>501</v>
      </c>
      <c r="Q68" s="42">
        <v>5</v>
      </c>
      <c r="R68" s="352">
        <v>24</v>
      </c>
    </row>
    <row r="69" spans="1:18" ht="15" customHeight="1">
      <c r="A69" s="56">
        <v>64</v>
      </c>
      <c r="B69" s="57" t="s">
        <v>950</v>
      </c>
      <c r="C69" s="56">
        <v>1000</v>
      </c>
      <c r="D69" s="57" t="s">
        <v>873</v>
      </c>
      <c r="E69" s="58" t="s">
        <v>324</v>
      </c>
      <c r="F69" s="58">
        <v>2</v>
      </c>
      <c r="G69" s="58" t="s">
        <v>485</v>
      </c>
      <c r="H69" s="58" t="s">
        <v>316</v>
      </c>
      <c r="I69" s="58" t="s">
        <v>951</v>
      </c>
      <c r="J69">
        <v>11</v>
      </c>
      <c r="K69" s="56">
        <v>32</v>
      </c>
      <c r="L69" s="57" t="s">
        <v>102</v>
      </c>
      <c r="M69" s="56">
        <v>1100</v>
      </c>
      <c r="N69" s="57" t="s">
        <v>886</v>
      </c>
      <c r="O69" s="58" t="s">
        <v>314</v>
      </c>
      <c r="P69" s="58" t="s">
        <v>503</v>
      </c>
      <c r="Q69" s="42">
        <v>5</v>
      </c>
      <c r="R69" s="352">
        <v>23</v>
      </c>
    </row>
    <row r="70" spans="1:18" ht="15" customHeight="1">
      <c r="A70" s="56">
        <v>65</v>
      </c>
      <c r="B70" s="57" t="s">
        <v>602</v>
      </c>
      <c r="C70" s="56">
        <v>1000</v>
      </c>
      <c r="D70" s="57" t="s">
        <v>870</v>
      </c>
      <c r="E70" s="58" t="s">
        <v>324</v>
      </c>
      <c r="F70" s="58">
        <v>2</v>
      </c>
      <c r="G70" s="58" t="s">
        <v>484</v>
      </c>
      <c r="H70" s="58" t="s">
        <v>418</v>
      </c>
      <c r="I70" s="58" t="s">
        <v>951</v>
      </c>
      <c r="J70">
        <v>12</v>
      </c>
      <c r="K70" s="56">
        <v>35</v>
      </c>
      <c r="L70" s="57" t="s">
        <v>907</v>
      </c>
      <c r="M70" s="56">
        <v>1000</v>
      </c>
      <c r="N70" s="57" t="s">
        <v>848</v>
      </c>
      <c r="O70" s="58" t="s">
        <v>317</v>
      </c>
      <c r="P70" s="58" t="s">
        <v>558</v>
      </c>
      <c r="Q70" s="42">
        <v>4</v>
      </c>
      <c r="R70" s="352">
        <v>22</v>
      </c>
    </row>
    <row r="71" spans="1:18" ht="15" customHeight="1">
      <c r="A71" s="56">
        <v>66</v>
      </c>
      <c r="B71" s="57" t="s">
        <v>952</v>
      </c>
      <c r="C71" s="56">
        <v>1000</v>
      </c>
      <c r="D71" s="57" t="s">
        <v>912</v>
      </c>
      <c r="E71" s="58" t="s">
        <v>324</v>
      </c>
      <c r="F71" s="58">
        <v>1</v>
      </c>
      <c r="G71" s="58" t="s">
        <v>414</v>
      </c>
      <c r="H71" s="58" t="s">
        <v>311</v>
      </c>
      <c r="I71" s="58" t="s">
        <v>953</v>
      </c>
      <c r="J71">
        <v>13</v>
      </c>
      <c r="K71" s="56">
        <v>38</v>
      </c>
      <c r="L71" s="57" t="s">
        <v>453</v>
      </c>
      <c r="M71" s="56">
        <v>1000</v>
      </c>
      <c r="N71" s="57" t="s">
        <v>912</v>
      </c>
      <c r="O71" s="58" t="s">
        <v>318</v>
      </c>
      <c r="P71" s="58" t="s">
        <v>801</v>
      </c>
      <c r="Q71" s="42">
        <v>4</v>
      </c>
      <c r="R71" s="352">
        <v>21</v>
      </c>
    </row>
    <row r="72" spans="1:18" ht="15" customHeight="1">
      <c r="A72" s="56">
        <v>67</v>
      </c>
      <c r="B72" s="57" t="s">
        <v>954</v>
      </c>
      <c r="C72" s="56">
        <v>1000</v>
      </c>
      <c r="D72" s="57" t="s">
        <v>870</v>
      </c>
      <c r="E72" s="58" t="s">
        <v>324</v>
      </c>
      <c r="F72" s="58">
        <v>1</v>
      </c>
      <c r="G72" s="58" t="s">
        <v>601</v>
      </c>
      <c r="H72" s="58" t="s">
        <v>364</v>
      </c>
      <c r="I72" s="58" t="s">
        <v>953</v>
      </c>
      <c r="J72">
        <v>14</v>
      </c>
      <c r="K72" s="56">
        <v>46</v>
      </c>
      <c r="L72" s="57" t="s">
        <v>924</v>
      </c>
      <c r="M72" s="56">
        <v>1000</v>
      </c>
      <c r="N72" s="57" t="s">
        <v>848</v>
      </c>
      <c r="O72" s="58" t="s">
        <v>318</v>
      </c>
      <c r="P72" s="58" t="s">
        <v>509</v>
      </c>
      <c r="Q72" s="42">
        <v>4</v>
      </c>
      <c r="R72" s="352">
        <v>20</v>
      </c>
    </row>
    <row r="73" spans="1:18" ht="15" customHeight="1">
      <c r="A73" s="56">
        <v>68</v>
      </c>
      <c r="B73" s="57" t="s">
        <v>955</v>
      </c>
      <c r="C73" s="56">
        <v>1000</v>
      </c>
      <c r="D73" s="57" t="s">
        <v>870</v>
      </c>
      <c r="E73" s="58" t="s">
        <v>325</v>
      </c>
      <c r="F73" s="58">
        <v>2</v>
      </c>
      <c r="G73" s="58" t="s">
        <v>424</v>
      </c>
      <c r="H73" s="58" t="s">
        <v>601</v>
      </c>
      <c r="I73" s="58" t="s">
        <v>953</v>
      </c>
      <c r="J73">
        <v>15</v>
      </c>
      <c r="K73" s="56">
        <v>47</v>
      </c>
      <c r="L73" s="57" t="s">
        <v>450</v>
      </c>
      <c r="M73" s="56">
        <v>1000</v>
      </c>
      <c r="N73" s="57" t="s">
        <v>848</v>
      </c>
      <c r="O73" s="58" t="s">
        <v>318</v>
      </c>
      <c r="P73" s="58" t="s">
        <v>439</v>
      </c>
      <c r="Q73" s="42">
        <v>4</v>
      </c>
      <c r="R73" s="352">
        <v>19</v>
      </c>
    </row>
    <row r="74" spans="1:18" ht="15" customHeight="1">
      <c r="A74" s="56">
        <v>69</v>
      </c>
      <c r="B74" s="57" t="s">
        <v>956</v>
      </c>
      <c r="C74" s="56">
        <v>1000</v>
      </c>
      <c r="D74" s="57" t="s">
        <v>870</v>
      </c>
      <c r="E74" s="58" t="s">
        <v>770</v>
      </c>
      <c r="F74" s="58">
        <v>0</v>
      </c>
      <c r="G74" s="58" t="s">
        <v>428</v>
      </c>
      <c r="H74" s="58" t="s">
        <v>364</v>
      </c>
      <c r="I74" s="58" t="s">
        <v>957</v>
      </c>
      <c r="J74">
        <v>16</v>
      </c>
      <c r="K74" s="56">
        <v>56</v>
      </c>
      <c r="L74" s="57" t="s">
        <v>749</v>
      </c>
      <c r="M74" s="56">
        <v>1000</v>
      </c>
      <c r="N74" s="57" t="s">
        <v>886</v>
      </c>
      <c r="O74" s="58" t="s">
        <v>323</v>
      </c>
      <c r="P74" s="58" t="s">
        <v>548</v>
      </c>
      <c r="Q74" s="42">
        <v>3</v>
      </c>
      <c r="R74" s="352">
        <v>18</v>
      </c>
    </row>
    <row r="75" ht="15" customHeight="1">
      <c r="Q75" s="42"/>
    </row>
    <row r="76" spans="1:17" ht="15" customHeight="1">
      <c r="A76" s="220" t="s">
        <v>958</v>
      </c>
      <c r="K76" s="52" t="s">
        <v>436</v>
      </c>
      <c r="Q76" s="42"/>
    </row>
    <row r="77" spans="1:17" ht="15" customHeight="1">
      <c r="A77" s="220" t="s">
        <v>959</v>
      </c>
      <c r="Q77" s="42"/>
    </row>
    <row r="78" spans="11:17" ht="15" customHeight="1">
      <c r="K78" s="53" t="s">
        <v>410</v>
      </c>
      <c r="L78" s="54" t="s">
        <v>221</v>
      </c>
      <c r="M78" s="53" t="s">
        <v>238</v>
      </c>
      <c r="N78" s="54" t="s">
        <v>272</v>
      </c>
      <c r="O78" s="55" t="s">
        <v>222</v>
      </c>
      <c r="P78" s="55" t="s">
        <v>223</v>
      </c>
      <c r="Q78" s="109" t="s">
        <v>960</v>
      </c>
    </row>
    <row r="79" spans="10:18" ht="15" customHeight="1">
      <c r="J79">
        <v>1</v>
      </c>
      <c r="K79" s="56">
        <v>2</v>
      </c>
      <c r="L79" s="57" t="s">
        <v>845</v>
      </c>
      <c r="M79" s="56">
        <v>1918</v>
      </c>
      <c r="N79" s="57" t="s">
        <v>842</v>
      </c>
      <c r="O79" s="58" t="s">
        <v>494</v>
      </c>
      <c r="P79" s="58" t="s">
        <v>555</v>
      </c>
      <c r="Q79" s="42">
        <v>7</v>
      </c>
      <c r="R79" s="352">
        <v>40</v>
      </c>
    </row>
    <row r="80" spans="10:18" ht="15" customHeight="1">
      <c r="J80">
        <v>2</v>
      </c>
      <c r="K80" s="56">
        <v>4</v>
      </c>
      <c r="L80" s="57" t="s">
        <v>850</v>
      </c>
      <c r="M80" s="56">
        <v>1000</v>
      </c>
      <c r="N80" s="57" t="s">
        <v>851</v>
      </c>
      <c r="O80" s="58" t="s">
        <v>487</v>
      </c>
      <c r="P80" s="58" t="s">
        <v>763</v>
      </c>
      <c r="Q80" s="42">
        <v>7</v>
      </c>
      <c r="R80" s="352">
        <v>35</v>
      </c>
    </row>
    <row r="81" spans="10:18" ht="15" customHeight="1">
      <c r="J81">
        <v>3</v>
      </c>
      <c r="K81" s="56">
        <v>5</v>
      </c>
      <c r="L81" s="57" t="s">
        <v>853</v>
      </c>
      <c r="M81" s="56">
        <v>1724</v>
      </c>
      <c r="N81" s="57" t="s">
        <v>493</v>
      </c>
      <c r="O81" s="58" t="s">
        <v>477</v>
      </c>
      <c r="P81" s="58" t="s">
        <v>559</v>
      </c>
      <c r="Q81" s="42">
        <v>6</v>
      </c>
      <c r="R81" s="352">
        <v>32</v>
      </c>
    </row>
    <row r="82" spans="10:18" ht="15" customHeight="1">
      <c r="J82">
        <v>4</v>
      </c>
      <c r="K82" s="56">
        <v>9</v>
      </c>
      <c r="L82" s="57" t="s">
        <v>862</v>
      </c>
      <c r="M82" s="56">
        <v>1602</v>
      </c>
      <c r="N82" s="57" t="s">
        <v>493</v>
      </c>
      <c r="O82" s="58" t="s">
        <v>310</v>
      </c>
      <c r="P82" s="58" t="s">
        <v>564</v>
      </c>
      <c r="Q82" s="42">
        <v>6</v>
      </c>
      <c r="R82" s="352">
        <v>30</v>
      </c>
    </row>
    <row r="83" spans="10:18" ht="15" customHeight="1">
      <c r="J83">
        <v>5</v>
      </c>
      <c r="K83" s="56">
        <v>10</v>
      </c>
      <c r="L83" s="57" t="s">
        <v>406</v>
      </c>
      <c r="M83" s="56">
        <v>1000</v>
      </c>
      <c r="N83" s="57" t="s">
        <v>848</v>
      </c>
      <c r="O83" s="58" t="s">
        <v>310</v>
      </c>
      <c r="P83" s="58" t="s">
        <v>776</v>
      </c>
      <c r="Q83" s="42">
        <v>6</v>
      </c>
      <c r="R83" s="352">
        <v>29</v>
      </c>
    </row>
    <row r="84" spans="10:18" ht="15" customHeight="1">
      <c r="J84">
        <v>6</v>
      </c>
      <c r="K84" s="56">
        <v>15</v>
      </c>
      <c r="L84" s="57" t="s">
        <v>874</v>
      </c>
      <c r="M84" s="56">
        <v>1250</v>
      </c>
      <c r="N84" s="57" t="s">
        <v>848</v>
      </c>
      <c r="O84" s="58" t="s">
        <v>310</v>
      </c>
      <c r="P84" s="58" t="s">
        <v>497</v>
      </c>
      <c r="Q84" s="42">
        <v>6</v>
      </c>
      <c r="R84" s="352">
        <v>28</v>
      </c>
    </row>
    <row r="85" spans="10:18" ht="15" customHeight="1">
      <c r="J85">
        <v>7</v>
      </c>
      <c r="K85" s="56">
        <v>17</v>
      </c>
      <c r="L85" s="57" t="s">
        <v>878</v>
      </c>
      <c r="M85" s="56">
        <v>1100</v>
      </c>
      <c r="N85" s="57" t="s">
        <v>493</v>
      </c>
      <c r="O85" s="58" t="s">
        <v>312</v>
      </c>
      <c r="P85" s="58" t="s">
        <v>492</v>
      </c>
      <c r="Q85" s="42">
        <v>5</v>
      </c>
      <c r="R85" s="352">
        <v>27</v>
      </c>
    </row>
    <row r="86" spans="10:18" ht="15" customHeight="1">
      <c r="J86">
        <v>8</v>
      </c>
      <c r="K86" s="56">
        <v>19</v>
      </c>
      <c r="L86" s="57" t="s">
        <v>882</v>
      </c>
      <c r="M86" s="56">
        <v>1432</v>
      </c>
      <c r="N86" s="57" t="s">
        <v>856</v>
      </c>
      <c r="O86" s="58" t="s">
        <v>312</v>
      </c>
      <c r="P86" s="58" t="s">
        <v>548</v>
      </c>
      <c r="Q86" s="42">
        <v>5</v>
      </c>
      <c r="R86" s="352">
        <v>26</v>
      </c>
    </row>
    <row r="87" spans="10:18" ht="15" customHeight="1">
      <c r="J87">
        <v>9</v>
      </c>
      <c r="K87" s="56">
        <v>23</v>
      </c>
      <c r="L87" s="57" t="s">
        <v>889</v>
      </c>
      <c r="M87" s="56">
        <v>1250</v>
      </c>
      <c r="N87" s="57" t="s">
        <v>886</v>
      </c>
      <c r="O87" s="58" t="s">
        <v>314</v>
      </c>
      <c r="P87" s="58" t="s">
        <v>575</v>
      </c>
      <c r="Q87" s="42">
        <v>5</v>
      </c>
      <c r="R87" s="352">
        <v>25</v>
      </c>
    </row>
    <row r="88" spans="10:18" ht="15" customHeight="1">
      <c r="J88">
        <v>10</v>
      </c>
      <c r="K88" s="56">
        <v>57</v>
      </c>
      <c r="L88" s="57" t="s">
        <v>941</v>
      </c>
      <c r="M88" s="56">
        <v>1000</v>
      </c>
      <c r="N88" s="57" t="s">
        <v>848</v>
      </c>
      <c r="O88" s="58" t="s">
        <v>323</v>
      </c>
      <c r="P88" s="58" t="s">
        <v>586</v>
      </c>
      <c r="Q88" s="42">
        <v>3</v>
      </c>
      <c r="R88" s="352">
        <v>24</v>
      </c>
    </row>
    <row r="89" ht="15" customHeight="1">
      <c r="Q89" s="42"/>
    </row>
    <row r="90" spans="11:17" ht="15" customHeight="1">
      <c r="K90" s="52" t="s">
        <v>437</v>
      </c>
      <c r="Q90" s="42"/>
    </row>
    <row r="91" ht="15" customHeight="1">
      <c r="Q91" s="42"/>
    </row>
    <row r="92" spans="11:17" ht="15" customHeight="1">
      <c r="K92" s="53" t="s">
        <v>410</v>
      </c>
      <c r="L92" s="54" t="s">
        <v>221</v>
      </c>
      <c r="M92" s="53" t="s">
        <v>238</v>
      </c>
      <c r="N92" s="54" t="s">
        <v>272</v>
      </c>
      <c r="O92" s="55" t="s">
        <v>222</v>
      </c>
      <c r="P92" s="55" t="s">
        <v>223</v>
      </c>
      <c r="Q92" s="109" t="s">
        <v>960</v>
      </c>
    </row>
    <row r="93" spans="10:18" ht="15" customHeight="1">
      <c r="J93">
        <v>1</v>
      </c>
      <c r="K93" s="56">
        <v>1</v>
      </c>
      <c r="L93" s="57" t="s">
        <v>42</v>
      </c>
      <c r="M93" s="56">
        <v>1825</v>
      </c>
      <c r="N93" s="57" t="s">
        <v>842</v>
      </c>
      <c r="O93" s="58" t="s">
        <v>547</v>
      </c>
      <c r="P93" s="58" t="s">
        <v>843</v>
      </c>
      <c r="Q93" s="42">
        <v>8</v>
      </c>
      <c r="R93" s="352">
        <v>40</v>
      </c>
    </row>
    <row r="94" spans="10:18" ht="15" customHeight="1">
      <c r="J94">
        <v>2</v>
      </c>
      <c r="K94" s="56">
        <v>3</v>
      </c>
      <c r="L94" s="57" t="s">
        <v>847</v>
      </c>
      <c r="M94" s="56">
        <v>1801</v>
      </c>
      <c r="N94" s="57" t="s">
        <v>848</v>
      </c>
      <c r="O94" s="58" t="s">
        <v>487</v>
      </c>
      <c r="P94" s="58" t="s">
        <v>765</v>
      </c>
      <c r="Q94" s="42">
        <v>6</v>
      </c>
      <c r="R94" s="352">
        <v>35</v>
      </c>
    </row>
    <row r="95" spans="10:18" ht="15" customHeight="1">
      <c r="J95">
        <v>3</v>
      </c>
      <c r="K95" s="56">
        <v>6</v>
      </c>
      <c r="L95" s="57" t="s">
        <v>855</v>
      </c>
      <c r="M95" s="56">
        <v>1540</v>
      </c>
      <c r="N95" s="57" t="s">
        <v>856</v>
      </c>
      <c r="O95" s="58" t="s">
        <v>477</v>
      </c>
      <c r="P95" s="58" t="s">
        <v>776</v>
      </c>
      <c r="Q95" s="42">
        <v>6</v>
      </c>
      <c r="R95" s="352">
        <v>32</v>
      </c>
    </row>
    <row r="96" spans="10:18" ht="15" customHeight="1">
      <c r="J96">
        <v>4</v>
      </c>
      <c r="K96" s="56">
        <v>14</v>
      </c>
      <c r="L96" s="57" t="s">
        <v>872</v>
      </c>
      <c r="M96" s="56">
        <v>1250</v>
      </c>
      <c r="N96" s="57" t="s">
        <v>873</v>
      </c>
      <c r="O96" s="58" t="s">
        <v>310</v>
      </c>
      <c r="P96" s="58" t="s">
        <v>575</v>
      </c>
      <c r="Q96" s="42">
        <v>6</v>
      </c>
      <c r="R96" s="352">
        <v>30</v>
      </c>
    </row>
    <row r="97" spans="10:18" ht="15" customHeight="1">
      <c r="J97">
        <v>5</v>
      </c>
      <c r="K97" s="56">
        <v>21</v>
      </c>
      <c r="L97" s="57" t="s">
        <v>885</v>
      </c>
      <c r="M97" s="56">
        <v>1250</v>
      </c>
      <c r="N97" s="57" t="s">
        <v>886</v>
      </c>
      <c r="O97" s="58" t="s">
        <v>314</v>
      </c>
      <c r="P97" s="58" t="s">
        <v>564</v>
      </c>
      <c r="Q97" s="42">
        <v>5</v>
      </c>
      <c r="R97" s="352">
        <v>29</v>
      </c>
    </row>
    <row r="98" spans="10:18" ht="15" customHeight="1">
      <c r="J98">
        <v>6</v>
      </c>
      <c r="K98" s="56">
        <v>36</v>
      </c>
      <c r="L98" s="57" t="s">
        <v>58</v>
      </c>
      <c r="M98" s="56">
        <v>1100</v>
      </c>
      <c r="N98" s="57" t="s">
        <v>235</v>
      </c>
      <c r="O98" s="58" t="s">
        <v>317</v>
      </c>
      <c r="P98" s="58" t="s">
        <v>548</v>
      </c>
      <c r="Q98" s="42">
        <v>4</v>
      </c>
      <c r="R98" s="35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2012-04-29T15:22:44Z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